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sa\Documents\GBFD\August 2025\"/>
    </mc:Choice>
  </mc:AlternateContent>
  <xr:revisionPtr revIDLastSave="0" documentId="8_{B6A12B8F-AFB7-4869-A343-2A71D6E90FCC}" xr6:coauthVersionLast="47" xr6:coauthVersionMax="47" xr10:uidLastSave="{00000000-0000-0000-0000-000000000000}"/>
  <bookViews>
    <workbookView xWindow="20370" yWindow="-120" windowWidth="2064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J56" i="1" s="1"/>
  <c r="J57" i="1" s="1"/>
  <c r="I55" i="1"/>
  <c r="I56" i="1" s="1"/>
  <c r="I57" i="1" s="1"/>
  <c r="H55" i="1"/>
  <c r="H56" i="1" s="1"/>
  <c r="H57" i="1" s="1"/>
  <c r="G55" i="1"/>
  <c r="G56" i="1" s="1"/>
  <c r="G57" i="1" s="1"/>
  <c r="F55" i="1"/>
  <c r="F56" i="1" s="1"/>
  <c r="F57" i="1" s="1"/>
  <c r="E55" i="1"/>
  <c r="E56" i="1" s="1"/>
  <c r="E57" i="1" s="1"/>
  <c r="D55" i="1"/>
  <c r="D56" i="1" s="1"/>
  <c r="D57" i="1" s="1"/>
  <c r="C55" i="1"/>
  <c r="C56" i="1" s="1"/>
  <c r="C57" i="1" s="1"/>
  <c r="B55" i="1"/>
  <c r="B56" i="1" s="1"/>
  <c r="B57" i="1" s="1"/>
  <c r="K54" i="1"/>
  <c r="K52" i="1"/>
  <c r="J47" i="1"/>
  <c r="I47" i="1"/>
  <c r="H47" i="1"/>
  <c r="G47" i="1"/>
  <c r="F47" i="1"/>
  <c r="E47" i="1"/>
  <c r="D47" i="1"/>
  <c r="C47" i="1"/>
  <c r="B47" i="1"/>
  <c r="K42" i="1"/>
  <c r="J41" i="1"/>
  <c r="I41" i="1"/>
  <c r="H41" i="1"/>
  <c r="G41" i="1"/>
  <c r="F41" i="1"/>
  <c r="E41" i="1"/>
  <c r="D41" i="1"/>
  <c r="C41" i="1"/>
  <c r="B41" i="1"/>
  <c r="K38" i="1"/>
  <c r="J37" i="1"/>
  <c r="I37" i="1"/>
  <c r="H37" i="1"/>
  <c r="G37" i="1"/>
  <c r="F37" i="1"/>
  <c r="E37" i="1"/>
  <c r="D37" i="1"/>
  <c r="C37" i="1"/>
  <c r="B37" i="1"/>
  <c r="K33" i="1"/>
  <c r="J32" i="1"/>
  <c r="I32" i="1"/>
  <c r="H32" i="1"/>
  <c r="G32" i="1"/>
  <c r="F32" i="1"/>
  <c r="E32" i="1"/>
  <c r="D32" i="1"/>
  <c r="C32" i="1"/>
  <c r="B32" i="1"/>
  <c r="K26" i="1"/>
  <c r="J25" i="1"/>
  <c r="I25" i="1"/>
  <c r="H25" i="1"/>
  <c r="G25" i="1"/>
  <c r="F25" i="1"/>
  <c r="F48" i="1" s="1"/>
  <c r="E25" i="1"/>
  <c r="D25" i="1"/>
  <c r="C25" i="1"/>
  <c r="C48" i="1" s="1"/>
  <c r="B25" i="1"/>
  <c r="K20" i="1"/>
  <c r="H13" i="1"/>
  <c r="H15" i="1" s="1"/>
  <c r="B13" i="1"/>
  <c r="B15" i="1" s="1"/>
  <c r="J10" i="1"/>
  <c r="J13" i="1" s="1"/>
  <c r="J15" i="1" s="1"/>
  <c r="I10" i="1"/>
  <c r="I13" i="1" s="1"/>
  <c r="I15" i="1" s="1"/>
  <c r="H10" i="1"/>
  <c r="G10" i="1"/>
  <c r="G13" i="1" s="1"/>
  <c r="G15" i="1" s="1"/>
  <c r="F10" i="1"/>
  <c r="F13" i="1" s="1"/>
  <c r="F15" i="1" s="1"/>
  <c r="E10" i="1"/>
  <c r="E13" i="1" s="1"/>
  <c r="E15" i="1" s="1"/>
  <c r="D10" i="1"/>
  <c r="D13" i="1" s="1"/>
  <c r="D15" i="1" s="1"/>
  <c r="C10" i="1"/>
  <c r="C13" i="1" s="1"/>
  <c r="C15" i="1" s="1"/>
  <c r="B10" i="1"/>
  <c r="J48" i="1" l="1"/>
  <c r="J49" i="1" s="1"/>
  <c r="J58" i="1" s="1"/>
  <c r="C49" i="1"/>
  <c r="C58" i="1" s="1"/>
  <c r="H48" i="1"/>
  <c r="E48" i="1"/>
  <c r="I48" i="1"/>
  <c r="I49" i="1"/>
  <c r="I58" i="1" s="1"/>
  <c r="D48" i="1"/>
  <c r="D49" i="1" s="1"/>
  <c r="D58" i="1" s="1"/>
  <c r="G48" i="1"/>
  <c r="G49" i="1" s="1"/>
  <c r="G58" i="1" s="1"/>
  <c r="E49" i="1"/>
  <c r="E58" i="1" s="1"/>
  <c r="H49" i="1"/>
  <c r="H58" i="1" s="1"/>
  <c r="F49" i="1"/>
  <c r="F58" i="1" s="1"/>
  <c r="B48" i="1"/>
  <c r="B49" i="1" s="1"/>
  <c r="B58" i="1" s="1"/>
</calcChain>
</file>

<file path=xl/sharedStrings.xml><?xml version="1.0" encoding="utf-8"?>
<sst xmlns="http://schemas.openxmlformats.org/spreadsheetml/2006/main" count="68" uniqueCount="68">
  <si>
    <t>Statement of Activity by Class</t>
  </si>
  <si>
    <t>Grand Bay Fire District</t>
  </si>
  <si>
    <t>August 1-31, 2025</t>
  </si>
  <si>
    <t>Income</t>
  </si>
  <si>
    <t>4000 Income</t>
  </si>
  <si>
    <t>4001 Corporate &amp; foundation grants</t>
  </si>
  <si>
    <t>4010 Mobile County</t>
  </si>
  <si>
    <t>Total for 4000 Income</t>
  </si>
  <si>
    <t>4007 Uncategorized Income</t>
  </si>
  <si>
    <t>4008 Interest Income</t>
  </si>
  <si>
    <t>Total for Income</t>
  </si>
  <si>
    <t>Cost of Goods Sold</t>
  </si>
  <si>
    <t>Gross Profit</t>
  </si>
  <si>
    <t>Expenses</t>
  </si>
  <si>
    <t>6001 Contract &amp; professional fees</t>
  </si>
  <si>
    <t>6006 Advertising &amp; marketing</t>
  </si>
  <si>
    <t>6055 Education</t>
  </si>
  <si>
    <t>6200 Interest paid</t>
  </si>
  <si>
    <t>6201 Interest Paid E12</t>
  </si>
  <si>
    <t>6202 Interest paid UTV</t>
  </si>
  <si>
    <t>6203 Interest paid B14 &amp; B15</t>
  </si>
  <si>
    <t>6204 Interest paid E11</t>
  </si>
  <si>
    <t>Total for 6200 Interest paid</t>
  </si>
  <si>
    <t>6300 Utilities</t>
  </si>
  <si>
    <t>6301 Internet &amp; TV services</t>
  </si>
  <si>
    <t>6302 Garbage Service</t>
  </si>
  <si>
    <t>6303 Power</t>
  </si>
  <si>
    <t>6304 Telephone</t>
  </si>
  <si>
    <t>6305 Mobile Gas</t>
  </si>
  <si>
    <t>Total for 6300 Utilities</t>
  </si>
  <si>
    <t>6400 Office expenses</t>
  </si>
  <si>
    <t>6401 Office</t>
  </si>
  <si>
    <t>6403 Memberships &amp; subscriptions</t>
  </si>
  <si>
    <t>6404 Bank fees &amp; service charges</t>
  </si>
  <si>
    <t>Total for 6400 Office expenses</t>
  </si>
  <si>
    <t>6500 Repairs &amp; maintenance</t>
  </si>
  <si>
    <t>6501 Small tools &amp; equipment</t>
  </si>
  <si>
    <t>6502 Building &amp; Grounds Maintenance</t>
  </si>
  <si>
    <t>Total for 6500 Repairs &amp; maintenance</t>
  </si>
  <si>
    <t>6600 Supplies</t>
  </si>
  <si>
    <t>6602 Shop Supplies</t>
  </si>
  <si>
    <t>6603 Truck Supplies</t>
  </si>
  <si>
    <t>6604 Firefighter Gear &amp; Uniforms</t>
  </si>
  <si>
    <t>6605 Groceries and Cleaning Supplies</t>
  </si>
  <si>
    <t>Total for 6600 Supplies</t>
  </si>
  <si>
    <t>Total for Expenses</t>
  </si>
  <si>
    <t>Net Operating Income</t>
  </si>
  <si>
    <t>Other Income</t>
  </si>
  <si>
    <t>Other Expenses</t>
  </si>
  <si>
    <t>6700 Vehicle expenses</t>
  </si>
  <si>
    <t>6702 Vehicle repairs</t>
  </si>
  <si>
    <t>6703 Vehicle gas &amp; fuel</t>
  </si>
  <si>
    <t>Total for 6700 Vehicle expenses</t>
  </si>
  <si>
    <t>Total for Other Expenses</t>
  </si>
  <si>
    <t>Net Other Income</t>
  </si>
  <si>
    <t>Net Income</t>
  </si>
  <si>
    <t>Distribution account</t>
  </si>
  <si>
    <t>B14</t>
  </si>
  <si>
    <t>B15</t>
  </si>
  <si>
    <t>CS</t>
  </si>
  <si>
    <t>Command 1</t>
  </si>
  <si>
    <t>E11</t>
  </si>
  <si>
    <t>E12</t>
  </si>
  <si>
    <t>LM</t>
  </si>
  <si>
    <t>S1</t>
  </si>
  <si>
    <t>S2</t>
  </si>
  <si>
    <t>Total</t>
  </si>
  <si>
    <t>Cash Basis Monday, September 01, 2025 06:58 PM GMTZ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</si>
</sst>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1"/>
    <xf numFmtId="0" fontId="1" fillId="0" borderId="0"/>
    <xf numFmtId="0" fontId="1" fillId="0" borderId="2"/>
  </cellStyleXfs>
  <cellXfs count="19">
    <xf numFmtId="0" fontId="0" fillId="0" borderId="0" xfId="0"/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1" xfId="1" applyFont="1" applyAlignment="1">
      <alignment horizontal="center" wrapText="1"/>
    </xf>
    <xf numFmtId="0" fontId="2" fillId="0" borderId="0" xfId="0" applyFont="1" applyAlignment="1">
      <alignment wrapText="1"/>
    </xf>
    <xf numFmtId="4" fontId="3" fillId="0" borderId="2" xfId="0" applyNumberFormat="1" applyFont="1" applyBorder="1" applyAlignment="1">
      <alignment wrapText="1"/>
    </xf>
    <xf numFmtId="4" fontId="2" fillId="0" borderId="0" xfId="0" applyNumberFormat="1" applyFont="1" applyAlignment="1">
      <alignment wrapText="1"/>
    </xf>
    <xf numFmtId="4" fontId="2" fillId="0" borderId="1" xfId="0" applyNumberFormat="1" applyFont="1" applyBorder="1" applyAlignment="1">
      <alignment wrapText="1"/>
    </xf>
    <xf numFmtId="164" fontId="3" fillId="0" borderId="2" xfId="0" applyNumberFormat="1" applyFont="1" applyBorder="1" applyAlignment="1">
      <alignment wrapText="1"/>
    </xf>
    <xf numFmtId="164" fontId="3" fillId="0" borderId="3" xfId="0" applyNumberFormat="1" applyFont="1" applyBorder="1" applyAlignment="1">
      <alignment wrapText="1"/>
    </xf>
  </cellXfs>
  <cellStyles count="4">
    <cellStyle name="GroupedCellStyle" xfId="2" xr:uid="{00000000-0005-0000-0000-000007000000}"/>
    <cellStyle name="HeaderCellStyle" xfId="1" xr:uid="{00000000-0005-0000-0000-000006000000}"/>
    <cellStyle name="Normal" xfId="0" builtinId="0"/>
    <cellStyle name="TotalCellStyle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3FEF-A70D-B944-82F4-C9836B181100}">
  <dimension ref="A1:K62"/>
  <sheetViews>
    <sheetView tabSelected="1" topLeftCell="A52" workbookViewId="0">
      <selection activeCell="K4" sqref="K1:K1048576"/>
    </sheetView>
  </sheetViews>
  <sheetFormatPr defaultColWidth="11.25" defaultRowHeight="15.75" outlineLevelRow="2" x14ac:dyDescent="0.25"/>
  <cols>
    <col min="1" max="1" width="24.625" style="11" customWidth="1"/>
    <col min="2" max="2" width="6.5" style="11" customWidth="1"/>
    <col min="3" max="3" width="6.375" style="11" customWidth="1"/>
    <col min="4" max="4" width="6.125" style="11" customWidth="1"/>
    <col min="5" max="5" width="8.375" style="11" customWidth="1"/>
    <col min="6" max="6" width="5.125" style="11" customWidth="1"/>
    <col min="7" max="7" width="5.5" style="11" customWidth="1"/>
    <col min="8" max="8" width="6.5" style="11" customWidth="1"/>
    <col min="9" max="9" width="5.625" style="11" customWidth="1"/>
    <col min="10" max="10" width="5.875" style="11" customWidth="1"/>
    <col min="11" max="11" width="8.875" style="11" customWidth="1"/>
  </cols>
  <sheetData>
    <row r="1" spans="1:11" x14ac:dyDescent="0.25">
      <c r="A1" s="5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2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5" spans="1:11" ht="24.75" x14ac:dyDescent="0.25">
      <c r="A5" s="12" t="s">
        <v>56</v>
      </c>
      <c r="B5" s="12" t="s">
        <v>57</v>
      </c>
      <c r="C5" s="12" t="s">
        <v>58</v>
      </c>
      <c r="D5" s="12" t="s">
        <v>59</v>
      </c>
      <c r="E5" s="12" t="s">
        <v>60</v>
      </c>
      <c r="F5" s="12" t="s">
        <v>61</v>
      </c>
      <c r="G5" s="12" t="s">
        <v>62</v>
      </c>
      <c r="H5" s="12" t="s">
        <v>63</v>
      </c>
      <c r="I5" s="12" t="s">
        <v>64</v>
      </c>
      <c r="J5" s="12" t="s">
        <v>65</v>
      </c>
      <c r="K5" s="12" t="s">
        <v>66</v>
      </c>
    </row>
    <row r="6" spans="1:11" hidden="1" x14ac:dyDescent="0.25">
      <c r="A6" s="6" t="s">
        <v>3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idden="1" outlineLevel="1" x14ac:dyDescent="0.25">
      <c r="A7" s="7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5">
        <v>48</v>
      </c>
    </row>
    <row r="8" spans="1:11" ht="23.25" hidden="1" outlineLevel="2" x14ac:dyDescent="0.25">
      <c r="A8" s="8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5">
        <v>1949.42</v>
      </c>
    </row>
    <row r="9" spans="1:11" hidden="1" outlineLevel="2" x14ac:dyDescent="0.25">
      <c r="A9" s="8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6">
        <v>336</v>
      </c>
    </row>
    <row r="10" spans="1:11" hidden="1" outlineLevel="1" x14ac:dyDescent="0.25">
      <c r="A10" s="9" t="s">
        <v>7</v>
      </c>
      <c r="B10" s="14">
        <f t="shared" ref="B10:J10" si="0">B7+B8+B9</f>
        <v>0</v>
      </c>
      <c r="C10" s="14">
        <f t="shared" si="0"/>
        <v>0</v>
      </c>
      <c r="D10" s="14">
        <f t="shared" si="0"/>
        <v>0</v>
      </c>
      <c r="E10" s="14">
        <f t="shared" si="0"/>
        <v>0</v>
      </c>
      <c r="F10" s="14">
        <f t="shared" si="0"/>
        <v>0</v>
      </c>
      <c r="G10" s="14">
        <f t="shared" si="0"/>
        <v>0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7">
        <v>2333.42</v>
      </c>
    </row>
    <row r="11" spans="1:11" hidden="1" outlineLevel="1" x14ac:dyDescent="0.25">
      <c r="A11" s="7" t="s">
        <v>8</v>
      </c>
      <c r="B11" s="13"/>
      <c r="C11" s="13"/>
      <c r="D11" s="13"/>
      <c r="E11" s="13"/>
      <c r="F11" s="13"/>
      <c r="G11" s="13"/>
      <c r="H11" s="13"/>
      <c r="I11" s="13"/>
      <c r="J11" s="13"/>
      <c r="K11" s="15">
        <v>4470.45</v>
      </c>
    </row>
    <row r="12" spans="1:11" hidden="1" outlineLevel="1" x14ac:dyDescent="0.25">
      <c r="A12" s="7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6">
        <v>4.5599999999999996</v>
      </c>
    </row>
    <row r="13" spans="1:11" hidden="1" collapsed="1" x14ac:dyDescent="0.25">
      <c r="A13" s="10" t="s">
        <v>10</v>
      </c>
      <c r="B13" s="14">
        <f t="shared" ref="B13:J13" si="1">B10+B11+B12</f>
        <v>0</v>
      </c>
      <c r="C13" s="14">
        <f t="shared" si="1"/>
        <v>0</v>
      </c>
      <c r="D13" s="14">
        <f t="shared" si="1"/>
        <v>0</v>
      </c>
      <c r="E13" s="14">
        <f t="shared" si="1"/>
        <v>0</v>
      </c>
      <c r="F13" s="14">
        <f t="shared" si="1"/>
        <v>0</v>
      </c>
      <c r="G13" s="14">
        <f t="shared" si="1"/>
        <v>0</v>
      </c>
      <c r="H13" s="14">
        <f t="shared" si="1"/>
        <v>0</v>
      </c>
      <c r="I13" s="14">
        <f t="shared" si="1"/>
        <v>0</v>
      </c>
      <c r="J13" s="14">
        <f t="shared" si="1"/>
        <v>0</v>
      </c>
      <c r="K13" s="17">
        <v>6808.43</v>
      </c>
    </row>
    <row r="14" spans="1:11" hidden="1" x14ac:dyDescent="0.25">
      <c r="A14" s="6" t="s">
        <v>11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hidden="1" x14ac:dyDescent="0.25">
      <c r="A15" s="10" t="s">
        <v>12</v>
      </c>
      <c r="B15" s="14">
        <f t="shared" ref="B15:J15" si="2">B13-B14</f>
        <v>0</v>
      </c>
      <c r="C15" s="14">
        <f t="shared" si="2"/>
        <v>0</v>
      </c>
      <c r="D15" s="14">
        <f t="shared" si="2"/>
        <v>0</v>
      </c>
      <c r="E15" s="14">
        <f t="shared" si="2"/>
        <v>0</v>
      </c>
      <c r="F15" s="14">
        <f t="shared" si="2"/>
        <v>0</v>
      </c>
      <c r="G15" s="14">
        <f t="shared" si="2"/>
        <v>0</v>
      </c>
      <c r="H15" s="14">
        <f t="shared" si="2"/>
        <v>0</v>
      </c>
      <c r="I15" s="14">
        <f t="shared" si="2"/>
        <v>0</v>
      </c>
      <c r="J15" s="14">
        <f t="shared" si="2"/>
        <v>0</v>
      </c>
      <c r="K15" s="17">
        <v>6808.43</v>
      </c>
    </row>
    <row r="16" spans="1:11" hidden="1" x14ac:dyDescent="0.25">
      <c r="A16" s="6" t="s">
        <v>13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1" hidden="1" outlineLevel="1" x14ac:dyDescent="0.25">
      <c r="A17" s="7" t="s">
        <v>14</v>
      </c>
      <c r="B17" s="13"/>
      <c r="C17" s="13"/>
      <c r="D17" s="13"/>
      <c r="E17" s="13"/>
      <c r="F17" s="13"/>
      <c r="G17" s="13"/>
      <c r="H17" s="13"/>
      <c r="I17" s="13"/>
      <c r="J17" s="13"/>
      <c r="K17" s="15">
        <v>174.93</v>
      </c>
    </row>
    <row r="18" spans="1:11" hidden="1" outlineLevel="1" x14ac:dyDescent="0.25">
      <c r="A18" s="7" t="s">
        <v>15</v>
      </c>
      <c r="B18" s="13"/>
      <c r="C18" s="13"/>
      <c r="D18" s="13"/>
      <c r="E18" s="13"/>
      <c r="F18" s="13"/>
      <c r="G18" s="13"/>
      <c r="H18" s="13"/>
      <c r="I18" s="13"/>
      <c r="J18" s="13"/>
      <c r="K18" s="15">
        <v>899.53</v>
      </c>
    </row>
    <row r="19" spans="1:11" hidden="1" outlineLevel="1" x14ac:dyDescent="0.25">
      <c r="A19" s="7" t="s">
        <v>16</v>
      </c>
      <c r="B19" s="13"/>
      <c r="C19" s="13"/>
      <c r="D19" s="13"/>
      <c r="E19" s="13"/>
      <c r="F19" s="13"/>
      <c r="G19" s="13"/>
      <c r="H19" s="13"/>
      <c r="I19" s="13"/>
      <c r="J19" s="13"/>
      <c r="K19" s="15">
        <v>266.83999999999997</v>
      </c>
    </row>
    <row r="20" spans="1:11" hidden="1" outlineLevel="1" x14ac:dyDescent="0.25">
      <c r="A20" s="7" t="s">
        <v>17</v>
      </c>
      <c r="B20" s="13"/>
      <c r="C20" s="13"/>
      <c r="D20" s="13"/>
      <c r="E20" s="13"/>
      <c r="F20" s="13"/>
      <c r="G20" s="13"/>
      <c r="H20" s="13"/>
      <c r="I20" s="13"/>
      <c r="J20" s="13"/>
      <c r="K20" s="15">
        <f>B20+C20+D20+E20+F20+G20+H20+I20+J20+B200</f>
        <v>0</v>
      </c>
    </row>
    <row r="21" spans="1:11" hidden="1" outlineLevel="2" x14ac:dyDescent="0.25">
      <c r="A21" s="8" t="s">
        <v>18</v>
      </c>
      <c r="B21" s="13"/>
      <c r="C21" s="13"/>
      <c r="D21" s="13"/>
      <c r="E21" s="13"/>
      <c r="F21" s="13"/>
      <c r="G21" s="13"/>
      <c r="H21" s="13"/>
      <c r="I21" s="13"/>
      <c r="J21" s="13"/>
      <c r="K21" s="15">
        <v>364.23</v>
      </c>
    </row>
    <row r="22" spans="1:11" hidden="1" outlineLevel="2" x14ac:dyDescent="0.25">
      <c r="A22" s="8" t="s">
        <v>19</v>
      </c>
      <c r="B22" s="13"/>
      <c r="C22" s="13"/>
      <c r="D22" s="13"/>
      <c r="E22" s="13"/>
      <c r="F22" s="13"/>
      <c r="G22" s="13"/>
      <c r="H22" s="13"/>
      <c r="I22" s="13"/>
      <c r="J22" s="13"/>
      <c r="K22" s="15">
        <v>132.24</v>
      </c>
    </row>
    <row r="23" spans="1:11" hidden="1" outlineLevel="2" x14ac:dyDescent="0.25">
      <c r="A23" s="8" t="s">
        <v>20</v>
      </c>
      <c r="B23" s="13"/>
      <c r="C23" s="13"/>
      <c r="D23" s="13"/>
      <c r="E23" s="13"/>
      <c r="F23" s="13"/>
      <c r="G23" s="13"/>
      <c r="H23" s="13"/>
      <c r="I23" s="13"/>
      <c r="J23" s="13"/>
      <c r="K23" s="15">
        <v>351.85</v>
      </c>
    </row>
    <row r="24" spans="1:11" hidden="1" outlineLevel="2" x14ac:dyDescent="0.25">
      <c r="A24" s="8" t="s">
        <v>21</v>
      </c>
      <c r="B24" s="13"/>
      <c r="C24" s="13"/>
      <c r="D24" s="13"/>
      <c r="E24" s="13"/>
      <c r="F24" s="13"/>
      <c r="G24" s="13"/>
      <c r="H24" s="13"/>
      <c r="I24" s="13"/>
      <c r="J24" s="13"/>
      <c r="K24" s="16">
        <v>575.03</v>
      </c>
    </row>
    <row r="25" spans="1:11" hidden="1" outlineLevel="1" collapsed="1" x14ac:dyDescent="0.25">
      <c r="A25" s="9" t="s">
        <v>22</v>
      </c>
      <c r="B25" s="14">
        <f t="shared" ref="B25:J25" si="3">B20+B21+B22+B23+B24</f>
        <v>0</v>
      </c>
      <c r="C25" s="14">
        <f t="shared" si="3"/>
        <v>0</v>
      </c>
      <c r="D25" s="14">
        <f t="shared" si="3"/>
        <v>0</v>
      </c>
      <c r="E25" s="14">
        <f t="shared" si="3"/>
        <v>0</v>
      </c>
      <c r="F25" s="14">
        <f t="shared" si="3"/>
        <v>0</v>
      </c>
      <c r="G25" s="14">
        <f t="shared" si="3"/>
        <v>0</v>
      </c>
      <c r="H25" s="14">
        <f t="shared" si="3"/>
        <v>0</v>
      </c>
      <c r="I25" s="14">
        <f t="shared" si="3"/>
        <v>0</v>
      </c>
      <c r="J25" s="14">
        <f t="shared" si="3"/>
        <v>0</v>
      </c>
      <c r="K25" s="17">
        <v>1423.35</v>
      </c>
    </row>
    <row r="26" spans="1:11" hidden="1" outlineLevel="1" x14ac:dyDescent="0.25">
      <c r="A26" s="7" t="s">
        <v>23</v>
      </c>
      <c r="B26" s="13"/>
      <c r="C26" s="13"/>
      <c r="D26" s="13"/>
      <c r="E26" s="13"/>
      <c r="F26" s="13"/>
      <c r="G26" s="13"/>
      <c r="H26" s="13"/>
      <c r="I26" s="13"/>
      <c r="J26" s="13"/>
      <c r="K26" s="15">
        <f>B26+C26+D26+E26+F26+G26+H26+I26+J26+B260</f>
        <v>0</v>
      </c>
    </row>
    <row r="27" spans="1:11" hidden="1" outlineLevel="2" x14ac:dyDescent="0.25">
      <c r="A27" s="8" t="s">
        <v>24</v>
      </c>
      <c r="B27" s="13"/>
      <c r="C27" s="13"/>
      <c r="D27" s="13"/>
      <c r="E27" s="13"/>
      <c r="F27" s="13"/>
      <c r="G27" s="13"/>
      <c r="H27" s="13"/>
      <c r="I27" s="13"/>
      <c r="J27" s="13"/>
      <c r="K27" s="15">
        <v>279.7</v>
      </c>
    </row>
    <row r="28" spans="1:11" hidden="1" outlineLevel="2" x14ac:dyDescent="0.25">
      <c r="A28" s="8" t="s">
        <v>25</v>
      </c>
      <c r="B28" s="13"/>
      <c r="C28" s="13"/>
      <c r="D28" s="13"/>
      <c r="E28" s="13"/>
      <c r="F28" s="13"/>
      <c r="G28" s="13"/>
      <c r="H28" s="13"/>
      <c r="I28" s="13"/>
      <c r="J28" s="13"/>
      <c r="K28" s="15">
        <v>202.89</v>
      </c>
    </row>
    <row r="29" spans="1:11" hidden="1" outlineLevel="2" x14ac:dyDescent="0.25">
      <c r="A29" s="8" t="s">
        <v>26</v>
      </c>
      <c r="B29" s="13"/>
      <c r="C29" s="13"/>
      <c r="D29" s="13"/>
      <c r="E29" s="13"/>
      <c r="F29" s="13"/>
      <c r="G29" s="13"/>
      <c r="H29" s="13"/>
      <c r="I29" s="13"/>
      <c r="J29" s="13"/>
      <c r="K29" s="15">
        <v>599.91</v>
      </c>
    </row>
    <row r="30" spans="1:11" hidden="1" outlineLevel="2" x14ac:dyDescent="0.25">
      <c r="A30" s="8" t="s">
        <v>27</v>
      </c>
      <c r="B30" s="13"/>
      <c r="C30" s="13"/>
      <c r="D30" s="13"/>
      <c r="E30" s="13"/>
      <c r="F30" s="13"/>
      <c r="G30" s="13"/>
      <c r="H30" s="13"/>
      <c r="I30" s="13"/>
      <c r="J30" s="13"/>
      <c r="K30" s="15">
        <v>42.85</v>
      </c>
    </row>
    <row r="31" spans="1:11" hidden="1" outlineLevel="2" x14ac:dyDescent="0.25">
      <c r="A31" s="8" t="s">
        <v>28</v>
      </c>
      <c r="B31" s="13"/>
      <c r="C31" s="13"/>
      <c r="D31" s="13"/>
      <c r="E31" s="13"/>
      <c r="F31" s="13"/>
      <c r="G31" s="13"/>
      <c r="H31" s="13"/>
      <c r="I31" s="13"/>
      <c r="J31" s="13"/>
      <c r="K31" s="16">
        <v>51</v>
      </c>
    </row>
    <row r="32" spans="1:11" hidden="1" outlineLevel="1" collapsed="1" x14ac:dyDescent="0.25">
      <c r="A32" s="9" t="s">
        <v>29</v>
      </c>
      <c r="B32" s="14">
        <f t="shared" ref="B32:J32" si="4">B26+B27+B28+B29+B30+B31</f>
        <v>0</v>
      </c>
      <c r="C32" s="14">
        <f t="shared" si="4"/>
        <v>0</v>
      </c>
      <c r="D32" s="14">
        <f t="shared" si="4"/>
        <v>0</v>
      </c>
      <c r="E32" s="14">
        <f t="shared" si="4"/>
        <v>0</v>
      </c>
      <c r="F32" s="14">
        <f t="shared" si="4"/>
        <v>0</v>
      </c>
      <c r="G32" s="14">
        <f t="shared" si="4"/>
        <v>0</v>
      </c>
      <c r="H32" s="14">
        <f t="shared" si="4"/>
        <v>0</v>
      </c>
      <c r="I32" s="14">
        <f t="shared" si="4"/>
        <v>0</v>
      </c>
      <c r="J32" s="14">
        <f t="shared" si="4"/>
        <v>0</v>
      </c>
      <c r="K32" s="17">
        <v>1176.3499999999999</v>
      </c>
    </row>
    <row r="33" spans="1:11" hidden="1" outlineLevel="1" x14ac:dyDescent="0.25">
      <c r="A33" s="7" t="s">
        <v>30</v>
      </c>
      <c r="B33" s="13"/>
      <c r="C33" s="13"/>
      <c r="D33" s="13"/>
      <c r="E33" s="13"/>
      <c r="F33" s="13"/>
      <c r="G33" s="13"/>
      <c r="H33" s="13"/>
      <c r="I33" s="13"/>
      <c r="J33" s="13"/>
      <c r="K33" s="15">
        <f>B33+C33+D33+E33+F33+G33+H33+I33+J33+B330</f>
        <v>0</v>
      </c>
    </row>
    <row r="34" spans="1:11" hidden="1" outlineLevel="2" x14ac:dyDescent="0.25">
      <c r="A34" s="8" t="s">
        <v>31</v>
      </c>
      <c r="B34" s="13"/>
      <c r="C34" s="13"/>
      <c r="D34" s="13"/>
      <c r="E34" s="13"/>
      <c r="F34" s="13"/>
      <c r="G34" s="13"/>
      <c r="H34" s="13"/>
      <c r="I34" s="13"/>
      <c r="J34" s="13"/>
      <c r="K34" s="15">
        <v>251.1</v>
      </c>
    </row>
    <row r="35" spans="1:11" ht="23.25" hidden="1" outlineLevel="2" x14ac:dyDescent="0.25">
      <c r="A35" s="8" t="s">
        <v>32</v>
      </c>
      <c r="B35" s="13"/>
      <c r="C35" s="13"/>
      <c r="D35" s="13"/>
      <c r="E35" s="13"/>
      <c r="F35" s="13"/>
      <c r="G35" s="13"/>
      <c r="H35" s="13"/>
      <c r="I35" s="13"/>
      <c r="J35" s="13"/>
      <c r="K35" s="15">
        <v>112</v>
      </c>
    </row>
    <row r="36" spans="1:11" ht="23.25" hidden="1" outlineLevel="2" x14ac:dyDescent="0.25">
      <c r="A36" s="8" t="s">
        <v>33</v>
      </c>
      <c r="B36" s="13"/>
      <c r="C36" s="13"/>
      <c r="D36" s="13"/>
      <c r="E36" s="13"/>
      <c r="F36" s="13"/>
      <c r="G36" s="13"/>
      <c r="H36" s="13"/>
      <c r="I36" s="13"/>
      <c r="J36" s="13"/>
      <c r="K36" s="16">
        <v>54.26</v>
      </c>
    </row>
    <row r="37" spans="1:11" hidden="1" outlineLevel="1" collapsed="1" x14ac:dyDescent="0.25">
      <c r="A37" s="9" t="s">
        <v>34</v>
      </c>
      <c r="B37" s="14">
        <f t="shared" ref="B37:J37" si="5">B33+B34+B35+B36</f>
        <v>0</v>
      </c>
      <c r="C37" s="14">
        <f t="shared" si="5"/>
        <v>0</v>
      </c>
      <c r="D37" s="14">
        <f t="shared" si="5"/>
        <v>0</v>
      </c>
      <c r="E37" s="14">
        <f t="shared" si="5"/>
        <v>0</v>
      </c>
      <c r="F37" s="14">
        <f t="shared" si="5"/>
        <v>0</v>
      </c>
      <c r="G37" s="14">
        <f t="shared" si="5"/>
        <v>0</v>
      </c>
      <c r="H37" s="14">
        <f t="shared" si="5"/>
        <v>0</v>
      </c>
      <c r="I37" s="14">
        <f t="shared" si="5"/>
        <v>0</v>
      </c>
      <c r="J37" s="14">
        <f t="shared" si="5"/>
        <v>0</v>
      </c>
      <c r="K37" s="17">
        <v>417.36</v>
      </c>
    </row>
    <row r="38" spans="1:11" outlineLevel="1" x14ac:dyDescent="0.25">
      <c r="A38" s="7" t="s">
        <v>35</v>
      </c>
      <c r="B38" s="13"/>
      <c r="C38" s="13"/>
      <c r="D38" s="13"/>
      <c r="E38" s="13"/>
      <c r="F38" s="13"/>
      <c r="G38" s="13"/>
      <c r="H38" s="13"/>
      <c r="I38" s="13"/>
      <c r="J38" s="13"/>
      <c r="K38" s="15">
        <f>B38+C38+D38+E38+F38+G38+H38+I38+J38+B380</f>
        <v>0</v>
      </c>
    </row>
    <row r="39" spans="1:11" outlineLevel="2" x14ac:dyDescent="0.25">
      <c r="A39" s="8" t="s">
        <v>36</v>
      </c>
      <c r="B39" s="13"/>
      <c r="C39" s="13"/>
      <c r="D39" s="15">
        <v>30.2</v>
      </c>
      <c r="E39" s="13"/>
      <c r="F39" s="13"/>
      <c r="G39" s="13"/>
      <c r="H39" s="13"/>
      <c r="I39" s="13"/>
      <c r="J39" s="13"/>
      <c r="K39" s="15">
        <v>190.36999999999998</v>
      </c>
    </row>
    <row r="40" spans="1:11" ht="23.25" outlineLevel="2" x14ac:dyDescent="0.25">
      <c r="A40" s="8" t="s">
        <v>37</v>
      </c>
      <c r="B40" s="13"/>
      <c r="C40" s="13"/>
      <c r="D40" s="13"/>
      <c r="E40" s="13"/>
      <c r="F40" s="13"/>
      <c r="G40" s="13"/>
      <c r="H40" s="13"/>
      <c r="I40" s="13"/>
      <c r="J40" s="13"/>
      <c r="K40" s="16">
        <v>2977.29</v>
      </c>
    </row>
    <row r="41" spans="1:11" ht="23.25" outlineLevel="1" x14ac:dyDescent="0.25">
      <c r="A41" s="9" t="s">
        <v>38</v>
      </c>
      <c r="B41" s="14">
        <f t="shared" ref="B41:J41" si="6">B38+B39+B40</f>
        <v>0</v>
      </c>
      <c r="C41" s="14">
        <f t="shared" si="6"/>
        <v>0</v>
      </c>
      <c r="D41" s="14">
        <f t="shared" si="6"/>
        <v>30.2</v>
      </c>
      <c r="E41" s="14">
        <f t="shared" si="6"/>
        <v>0</v>
      </c>
      <c r="F41" s="14">
        <f t="shared" si="6"/>
        <v>0</v>
      </c>
      <c r="G41" s="14">
        <f t="shared" si="6"/>
        <v>0</v>
      </c>
      <c r="H41" s="14">
        <f t="shared" si="6"/>
        <v>0</v>
      </c>
      <c r="I41" s="14">
        <f t="shared" si="6"/>
        <v>0</v>
      </c>
      <c r="J41" s="14">
        <f t="shared" si="6"/>
        <v>0</v>
      </c>
      <c r="K41" s="17">
        <v>3167.66</v>
      </c>
    </row>
    <row r="42" spans="1:11" outlineLevel="1" x14ac:dyDescent="0.25">
      <c r="A42" s="7" t="s">
        <v>39</v>
      </c>
      <c r="B42" s="13"/>
      <c r="C42" s="13"/>
      <c r="D42" s="13"/>
      <c r="E42" s="13"/>
      <c r="F42" s="13"/>
      <c r="G42" s="13"/>
      <c r="H42" s="13"/>
      <c r="I42" s="13"/>
      <c r="J42" s="13"/>
      <c r="K42" s="15">
        <f>B42+C42+D42+E42+F42+G42+H42+I42+J42+B420</f>
        <v>0</v>
      </c>
    </row>
    <row r="43" spans="1:11" outlineLevel="2" x14ac:dyDescent="0.25">
      <c r="A43" s="8" t="s">
        <v>40</v>
      </c>
      <c r="B43" s="13"/>
      <c r="C43" s="13"/>
      <c r="D43" s="13"/>
      <c r="E43" s="13"/>
      <c r="F43" s="13"/>
      <c r="G43" s="13"/>
      <c r="H43" s="15">
        <v>168.29</v>
      </c>
      <c r="I43" s="13"/>
      <c r="J43" s="13"/>
      <c r="K43" s="15">
        <v>1205.6599999999999</v>
      </c>
    </row>
    <row r="44" spans="1:11" outlineLevel="2" x14ac:dyDescent="0.25">
      <c r="A44" s="8" t="s">
        <v>41</v>
      </c>
      <c r="B44" s="13"/>
      <c r="C44" s="13"/>
      <c r="D44" s="13"/>
      <c r="E44" s="13"/>
      <c r="F44" s="13"/>
      <c r="G44" s="13"/>
      <c r="H44" s="13"/>
      <c r="I44" s="13"/>
      <c r="J44" s="13"/>
      <c r="K44" s="15">
        <v>2322.29</v>
      </c>
    </row>
    <row r="45" spans="1:11" outlineLevel="2" x14ac:dyDescent="0.25">
      <c r="A45" s="8" t="s">
        <v>42</v>
      </c>
      <c r="B45" s="13"/>
      <c r="C45" s="13"/>
      <c r="D45" s="13"/>
      <c r="E45" s="13"/>
      <c r="F45" s="13"/>
      <c r="G45" s="13"/>
      <c r="H45" s="13"/>
      <c r="I45" s="13"/>
      <c r="J45" s="13"/>
      <c r="K45" s="15">
        <v>1563.47</v>
      </c>
    </row>
    <row r="46" spans="1:11" ht="23.25" outlineLevel="2" x14ac:dyDescent="0.25">
      <c r="A46" s="8" t="s">
        <v>43</v>
      </c>
      <c r="B46" s="13"/>
      <c r="C46" s="13"/>
      <c r="D46" s="13"/>
      <c r="E46" s="13"/>
      <c r="F46" s="13"/>
      <c r="G46" s="13"/>
      <c r="H46" s="13"/>
      <c r="I46" s="13"/>
      <c r="J46" s="13"/>
      <c r="K46" s="16">
        <v>946.85</v>
      </c>
    </row>
    <row r="47" spans="1:11" outlineLevel="1" x14ac:dyDescent="0.25">
      <c r="A47" s="9" t="s">
        <v>44</v>
      </c>
      <c r="B47" s="14">
        <f t="shared" ref="B47:J47" si="7">B42+B43+B44+B45+B46</f>
        <v>0</v>
      </c>
      <c r="C47" s="14">
        <f t="shared" si="7"/>
        <v>0</v>
      </c>
      <c r="D47" s="14">
        <f t="shared" si="7"/>
        <v>0</v>
      </c>
      <c r="E47" s="14">
        <f t="shared" si="7"/>
        <v>0</v>
      </c>
      <c r="F47" s="14">
        <f t="shared" si="7"/>
        <v>0</v>
      </c>
      <c r="G47" s="14">
        <f t="shared" si="7"/>
        <v>0</v>
      </c>
      <c r="H47" s="14">
        <f t="shared" si="7"/>
        <v>168.29</v>
      </c>
      <c r="I47" s="14">
        <f t="shared" si="7"/>
        <v>0</v>
      </c>
      <c r="J47" s="14">
        <f t="shared" si="7"/>
        <v>0</v>
      </c>
      <c r="K47" s="18">
        <v>6038.27</v>
      </c>
    </row>
    <row r="48" spans="1:11" x14ac:dyDescent="0.25">
      <c r="A48" s="10" t="s">
        <v>45</v>
      </c>
      <c r="B48" s="14">
        <f t="shared" ref="B48:J48" si="8">B17+B18+B19+B25+B32+B37+B41+B47</f>
        <v>0</v>
      </c>
      <c r="C48" s="14">
        <f t="shared" si="8"/>
        <v>0</v>
      </c>
      <c r="D48" s="14">
        <f t="shared" si="8"/>
        <v>30.2</v>
      </c>
      <c r="E48" s="14">
        <f t="shared" si="8"/>
        <v>0</v>
      </c>
      <c r="F48" s="14">
        <f t="shared" si="8"/>
        <v>0</v>
      </c>
      <c r="G48" s="14">
        <f t="shared" si="8"/>
        <v>0</v>
      </c>
      <c r="H48" s="14">
        <f t="shared" si="8"/>
        <v>168.29</v>
      </c>
      <c r="I48" s="14">
        <f t="shared" si="8"/>
        <v>0</v>
      </c>
      <c r="J48" s="14">
        <f t="shared" si="8"/>
        <v>0</v>
      </c>
      <c r="K48" s="18">
        <v>13564.29</v>
      </c>
    </row>
    <row r="49" spans="1:11" hidden="1" x14ac:dyDescent="0.25">
      <c r="A49" s="10" t="s">
        <v>46</v>
      </c>
      <c r="B49" s="14">
        <f t="shared" ref="B49:J49" si="9">B15-B48</f>
        <v>0</v>
      </c>
      <c r="C49" s="14">
        <f t="shared" si="9"/>
        <v>0</v>
      </c>
      <c r="D49" s="14">
        <f t="shared" si="9"/>
        <v>-30.2</v>
      </c>
      <c r="E49" s="14">
        <f t="shared" si="9"/>
        <v>0</v>
      </c>
      <c r="F49" s="14">
        <f t="shared" si="9"/>
        <v>0</v>
      </c>
      <c r="G49" s="14">
        <f t="shared" si="9"/>
        <v>0</v>
      </c>
      <c r="H49" s="14">
        <f t="shared" si="9"/>
        <v>-168.29</v>
      </c>
      <c r="I49" s="14">
        <f t="shared" si="9"/>
        <v>0</v>
      </c>
      <c r="J49" s="14">
        <f t="shared" si="9"/>
        <v>0</v>
      </c>
      <c r="K49" s="17">
        <v>-6755.8600000000006</v>
      </c>
    </row>
    <row r="50" spans="1:11" x14ac:dyDescent="0.25">
      <c r="A50" s="6" t="s">
        <v>47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x14ac:dyDescent="0.25">
      <c r="A51" s="6" t="s">
        <v>48</v>
      </c>
      <c r="B51" s="13"/>
      <c r="C51" s="13"/>
      <c r="D51" s="13"/>
      <c r="E51" s="13"/>
      <c r="F51" s="13"/>
      <c r="G51" s="13"/>
      <c r="H51" s="13"/>
      <c r="I51" s="13"/>
      <c r="J51" s="13"/>
    </row>
    <row r="52" spans="1:11" outlineLevel="1" x14ac:dyDescent="0.25">
      <c r="A52" s="7" t="s">
        <v>49</v>
      </c>
      <c r="B52" s="13"/>
      <c r="C52" s="13"/>
      <c r="D52" s="13"/>
      <c r="E52" s="13"/>
      <c r="F52" s="13"/>
      <c r="G52" s="13"/>
      <c r="H52" s="13"/>
      <c r="I52" s="13"/>
      <c r="J52" s="13"/>
      <c r="K52" s="15">
        <f>B52+C52+D52+E52+F52+G52+H52+I52+J52+B520</f>
        <v>0</v>
      </c>
    </row>
    <row r="53" spans="1:11" outlineLevel="2" x14ac:dyDescent="0.25">
      <c r="A53" s="8" t="s">
        <v>50</v>
      </c>
      <c r="B53" s="15">
        <v>4.68</v>
      </c>
      <c r="C53" s="15">
        <v>54.33</v>
      </c>
      <c r="D53" s="13"/>
      <c r="E53" s="15">
        <v>193.55</v>
      </c>
      <c r="F53" s="13"/>
      <c r="G53" s="13"/>
      <c r="H53" s="13"/>
      <c r="I53" s="13"/>
      <c r="J53" s="13"/>
      <c r="K53" s="15">
        <v>3464.09</v>
      </c>
    </row>
    <row r="54" spans="1:11" outlineLevel="2" x14ac:dyDescent="0.25">
      <c r="A54" s="8" t="s">
        <v>51</v>
      </c>
      <c r="B54" s="15">
        <v>50</v>
      </c>
      <c r="C54" s="13"/>
      <c r="D54" s="13"/>
      <c r="E54" s="15">
        <v>114.07</v>
      </c>
      <c r="F54" s="15">
        <v>96.1</v>
      </c>
      <c r="G54" s="15">
        <v>124.18</v>
      </c>
      <c r="H54" s="15">
        <v>44.04</v>
      </c>
      <c r="I54" s="15">
        <v>50</v>
      </c>
      <c r="J54" s="15">
        <v>94.12</v>
      </c>
      <c r="K54" s="15">
        <f>B54+C54+D54+E54+F54+G54+H54+I54+J54+B540</f>
        <v>572.51</v>
      </c>
    </row>
    <row r="55" spans="1:11" outlineLevel="1" x14ac:dyDescent="0.25">
      <c r="A55" s="9" t="s">
        <v>52</v>
      </c>
      <c r="B55" s="14">
        <f t="shared" ref="B55:J55" si="10">B52+B53+B54</f>
        <v>54.68</v>
      </c>
      <c r="C55" s="14">
        <f t="shared" si="10"/>
        <v>54.33</v>
      </c>
      <c r="D55" s="14">
        <f t="shared" si="10"/>
        <v>0</v>
      </c>
      <c r="E55" s="14">
        <f t="shared" si="10"/>
        <v>307.62</v>
      </c>
      <c r="F55" s="14">
        <f t="shared" si="10"/>
        <v>96.1</v>
      </c>
      <c r="G55" s="14">
        <f t="shared" si="10"/>
        <v>124.18</v>
      </c>
      <c r="H55" s="14">
        <f t="shared" si="10"/>
        <v>44.04</v>
      </c>
      <c r="I55" s="14">
        <f t="shared" si="10"/>
        <v>50</v>
      </c>
      <c r="J55" s="14">
        <f t="shared" si="10"/>
        <v>94.12</v>
      </c>
      <c r="K55" s="18">
        <v>4036.6</v>
      </c>
    </row>
    <row r="56" spans="1:11" x14ac:dyDescent="0.25">
      <c r="A56" s="10" t="s">
        <v>53</v>
      </c>
      <c r="B56" s="14">
        <f t="shared" ref="B56:J56" si="11">B55</f>
        <v>54.68</v>
      </c>
      <c r="C56" s="14">
        <f t="shared" si="11"/>
        <v>54.33</v>
      </c>
      <c r="D56" s="14">
        <f t="shared" si="11"/>
        <v>0</v>
      </c>
      <c r="E56" s="14">
        <f t="shared" si="11"/>
        <v>307.62</v>
      </c>
      <c r="F56" s="14">
        <f t="shared" si="11"/>
        <v>96.1</v>
      </c>
      <c r="G56" s="14">
        <f t="shared" si="11"/>
        <v>124.18</v>
      </c>
      <c r="H56" s="14">
        <f t="shared" si="11"/>
        <v>44.04</v>
      </c>
      <c r="I56" s="14">
        <f t="shared" si="11"/>
        <v>50</v>
      </c>
      <c r="J56" s="14">
        <f t="shared" si="11"/>
        <v>94.12</v>
      </c>
      <c r="K56" s="18">
        <v>4036.6</v>
      </c>
    </row>
    <row r="57" spans="1:11" hidden="1" x14ac:dyDescent="0.25">
      <c r="A57" s="10" t="s">
        <v>54</v>
      </c>
      <c r="B57" s="14">
        <f t="shared" ref="B57:J57" si="12">B50-B56</f>
        <v>-54.68</v>
      </c>
      <c r="C57" s="14">
        <f t="shared" si="12"/>
        <v>-54.33</v>
      </c>
      <c r="D57" s="14">
        <f t="shared" si="12"/>
        <v>0</v>
      </c>
      <c r="E57" s="14">
        <f t="shared" si="12"/>
        <v>-307.62</v>
      </c>
      <c r="F57" s="14">
        <f t="shared" si="12"/>
        <v>-96.1</v>
      </c>
      <c r="G57" s="14">
        <f t="shared" si="12"/>
        <v>-124.18</v>
      </c>
      <c r="H57" s="14">
        <f t="shared" si="12"/>
        <v>-44.04</v>
      </c>
      <c r="I57" s="14">
        <f t="shared" si="12"/>
        <v>-50</v>
      </c>
      <c r="J57" s="14">
        <f t="shared" si="12"/>
        <v>-94.12</v>
      </c>
      <c r="K57" s="18">
        <v>-4036.6</v>
      </c>
    </row>
    <row r="58" spans="1:11" hidden="1" x14ac:dyDescent="0.25">
      <c r="A58" s="10" t="s">
        <v>55</v>
      </c>
      <c r="B58" s="14">
        <f t="shared" ref="B58:J58" si="13">B49+B57</f>
        <v>-54.68</v>
      </c>
      <c r="C58" s="14">
        <f t="shared" si="13"/>
        <v>-54.33</v>
      </c>
      <c r="D58" s="14">
        <f t="shared" si="13"/>
        <v>-30.2</v>
      </c>
      <c r="E58" s="14">
        <f t="shared" si="13"/>
        <v>-307.62</v>
      </c>
      <c r="F58" s="14">
        <f t="shared" si="13"/>
        <v>-96.1</v>
      </c>
      <c r="G58" s="14">
        <f t="shared" si="13"/>
        <v>-124.18</v>
      </c>
      <c r="H58" s="14">
        <f t="shared" si="13"/>
        <v>-212.32999999999998</v>
      </c>
      <c r="I58" s="14">
        <f t="shared" si="13"/>
        <v>-50</v>
      </c>
      <c r="J58" s="14">
        <f t="shared" si="13"/>
        <v>-94.12</v>
      </c>
      <c r="K58" s="17">
        <v>-10792.460000000001</v>
      </c>
    </row>
    <row r="62" spans="1:11" x14ac:dyDescent="0.25">
      <c r="A62" s="1" t="s">
        <v>67</v>
      </c>
      <c r="B62" s="4"/>
      <c r="C62" s="4"/>
      <c r="D62" s="4"/>
      <c r="E62" s="4"/>
      <c r="F62" s="4"/>
      <c r="G62" s="4"/>
      <c r="H62" s="4"/>
      <c r="I62" s="4"/>
      <c r="J62" s="4"/>
      <c r="K62" s="4"/>
    </row>
  </sheetData>
  <mergeCells count="4">
    <mergeCell ref="A1:K1"/>
    <mergeCell ref="A2:K2"/>
    <mergeCell ref="A3:K3"/>
    <mergeCell ref="A62:K6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Marisa Felps</cp:lastModifiedBy>
  <cp:lastPrinted>2025-09-01T19:05:19Z</cp:lastPrinted>
  <dcterms:created xsi:type="dcterms:W3CDTF">2022-03-24T08:55:57Z</dcterms:created>
  <dcterms:modified xsi:type="dcterms:W3CDTF">2025-09-01T19:06:00Z</dcterms:modified>
  <cp:category/>
</cp:coreProperties>
</file>