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sa\Documents\GBFD\July 2025\"/>
    </mc:Choice>
  </mc:AlternateContent>
  <xr:revisionPtr revIDLastSave="0" documentId="8_{5EE14780-0662-4D80-8DF1-D87FAE621973}" xr6:coauthVersionLast="47" xr6:coauthVersionMax="47" xr10:uidLastSave="{00000000-0000-0000-0000-000000000000}"/>
  <bookViews>
    <workbookView xWindow="20370" yWindow="-120" windowWidth="2064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1" l="1"/>
  <c r="J53" i="1" s="1"/>
  <c r="J51" i="1"/>
  <c r="I51" i="1"/>
  <c r="I52" i="1" s="1"/>
  <c r="I53" i="1" s="1"/>
  <c r="H51" i="1"/>
  <c r="K51" i="1" s="1"/>
  <c r="G51" i="1"/>
  <c r="G52" i="1" s="1"/>
  <c r="G53" i="1" s="1"/>
  <c r="F51" i="1"/>
  <c r="F52" i="1" s="1"/>
  <c r="F53" i="1" s="1"/>
  <c r="E51" i="1"/>
  <c r="E52" i="1" s="1"/>
  <c r="E53" i="1" s="1"/>
  <c r="D51" i="1"/>
  <c r="D52" i="1" s="1"/>
  <c r="D53" i="1" s="1"/>
  <c r="C51" i="1"/>
  <c r="C52" i="1" s="1"/>
  <c r="C53" i="1" s="1"/>
  <c r="B51" i="1"/>
  <c r="B52" i="1" s="1"/>
  <c r="K50" i="1"/>
  <c r="K49" i="1"/>
  <c r="K48" i="1"/>
  <c r="J43" i="1"/>
  <c r="I43" i="1"/>
  <c r="H43" i="1"/>
  <c r="G43" i="1"/>
  <c r="F43" i="1"/>
  <c r="E43" i="1"/>
  <c r="D43" i="1"/>
  <c r="C43" i="1"/>
  <c r="B43" i="1"/>
  <c r="K43" i="1" s="1"/>
  <c r="K42" i="1"/>
  <c r="K41" i="1"/>
  <c r="K40" i="1"/>
  <c r="K39" i="1"/>
  <c r="J38" i="1"/>
  <c r="I38" i="1"/>
  <c r="H38" i="1"/>
  <c r="G38" i="1"/>
  <c r="K38" i="1" s="1"/>
  <c r="F38" i="1"/>
  <c r="E38" i="1"/>
  <c r="D38" i="1"/>
  <c r="C38" i="1"/>
  <c r="B38" i="1"/>
  <c r="K37" i="1"/>
  <c r="K36" i="1"/>
  <c r="J35" i="1"/>
  <c r="I35" i="1"/>
  <c r="H35" i="1"/>
  <c r="G35" i="1"/>
  <c r="K35" i="1" s="1"/>
  <c r="F35" i="1"/>
  <c r="E35" i="1"/>
  <c r="D35" i="1"/>
  <c r="C35" i="1"/>
  <c r="B35" i="1"/>
  <c r="K34" i="1"/>
  <c r="K33" i="1"/>
  <c r="J32" i="1"/>
  <c r="J44" i="1" s="1"/>
  <c r="I32" i="1"/>
  <c r="H32" i="1"/>
  <c r="G32" i="1"/>
  <c r="K32" i="1" s="1"/>
  <c r="F32" i="1"/>
  <c r="E32" i="1"/>
  <c r="D32" i="1"/>
  <c r="C32" i="1"/>
  <c r="B32" i="1"/>
  <c r="K31" i="1"/>
  <c r="K30" i="1"/>
  <c r="K29" i="1"/>
  <c r="K28" i="1"/>
  <c r="K27" i="1"/>
  <c r="K26" i="1"/>
  <c r="K25" i="1"/>
  <c r="J25" i="1"/>
  <c r="I25" i="1"/>
  <c r="H25" i="1"/>
  <c r="G25" i="1"/>
  <c r="F25" i="1"/>
  <c r="E25" i="1"/>
  <c r="D25" i="1"/>
  <c r="C25" i="1"/>
  <c r="B25" i="1"/>
  <c r="K24" i="1"/>
  <c r="K23" i="1"/>
  <c r="K22" i="1"/>
  <c r="K21" i="1"/>
  <c r="K20" i="1"/>
  <c r="J19" i="1"/>
  <c r="I19" i="1"/>
  <c r="I44" i="1" s="1"/>
  <c r="H19" i="1"/>
  <c r="H44" i="1" s="1"/>
  <c r="G19" i="1"/>
  <c r="F19" i="1"/>
  <c r="F44" i="1" s="1"/>
  <c r="E19" i="1"/>
  <c r="E44" i="1" s="1"/>
  <c r="D19" i="1"/>
  <c r="D44" i="1" s="1"/>
  <c r="C19" i="1"/>
  <c r="C44" i="1" s="1"/>
  <c r="B19" i="1"/>
  <c r="K19" i="1" s="1"/>
  <c r="K18" i="1"/>
  <c r="K17" i="1"/>
  <c r="K16" i="1"/>
  <c r="J12" i="1"/>
  <c r="J14" i="1" s="1"/>
  <c r="E12" i="1"/>
  <c r="E14" i="1" s="1"/>
  <c r="D12" i="1"/>
  <c r="D14" i="1" s="1"/>
  <c r="K11" i="1"/>
  <c r="J10" i="1"/>
  <c r="I10" i="1"/>
  <c r="I12" i="1" s="1"/>
  <c r="I14" i="1" s="1"/>
  <c r="I45" i="1" s="1"/>
  <c r="I54" i="1" s="1"/>
  <c r="H10" i="1"/>
  <c r="H12" i="1" s="1"/>
  <c r="H14" i="1" s="1"/>
  <c r="H45" i="1" s="1"/>
  <c r="G10" i="1"/>
  <c r="G12" i="1" s="1"/>
  <c r="G14" i="1" s="1"/>
  <c r="F10" i="1"/>
  <c r="F12" i="1" s="1"/>
  <c r="F14" i="1" s="1"/>
  <c r="E10" i="1"/>
  <c r="D10" i="1"/>
  <c r="C10" i="1"/>
  <c r="C12" i="1" s="1"/>
  <c r="C14" i="1" s="1"/>
  <c r="B10" i="1"/>
  <c r="B12" i="1" s="1"/>
  <c r="K9" i="1"/>
  <c r="K8" i="1"/>
  <c r="K7" i="1"/>
  <c r="B53" i="1" l="1"/>
  <c r="E45" i="1"/>
  <c r="E54" i="1" s="1"/>
  <c r="B14" i="1"/>
  <c r="K12" i="1"/>
  <c r="J45" i="1"/>
  <c r="J54" i="1" s="1"/>
  <c r="C45" i="1"/>
  <c r="C54" i="1" s="1"/>
  <c r="D45" i="1"/>
  <c r="D54" i="1" s="1"/>
  <c r="F45" i="1"/>
  <c r="F54" i="1" s="1"/>
  <c r="G45" i="1"/>
  <c r="G54" i="1" s="1"/>
  <c r="H52" i="1"/>
  <c r="H53" i="1" s="1"/>
  <c r="H54" i="1" s="1"/>
  <c r="K10" i="1"/>
  <c r="G44" i="1"/>
  <c r="B44" i="1"/>
  <c r="K44" i="1" s="1"/>
  <c r="K14" i="1" l="1"/>
  <c r="B45" i="1"/>
  <c r="K53" i="1"/>
  <c r="K52" i="1"/>
  <c r="K45" i="1" l="1"/>
  <c r="B54" i="1"/>
  <c r="K54" i="1" s="1"/>
</calcChain>
</file>

<file path=xl/sharedStrings.xml><?xml version="1.0" encoding="utf-8"?>
<sst xmlns="http://schemas.openxmlformats.org/spreadsheetml/2006/main" count="64" uniqueCount="64">
  <si>
    <t>Statement of Activity by Class</t>
  </si>
  <si>
    <t>Grand Bay Fire District</t>
  </si>
  <si>
    <t>July 1-31, 2025</t>
  </si>
  <si>
    <t>Income</t>
  </si>
  <si>
    <t>4000 Income</t>
  </si>
  <si>
    <t>4006 Collected Donations</t>
  </si>
  <si>
    <t>4010 Mobile County</t>
  </si>
  <si>
    <t>Total for 4000 Income</t>
  </si>
  <si>
    <t>4008 Interest Income</t>
  </si>
  <si>
    <t>Total for Income</t>
  </si>
  <si>
    <t>Cost of Goods Sold</t>
  </si>
  <si>
    <t>Gross Profit</t>
  </si>
  <si>
    <t>Expenses</t>
  </si>
  <si>
    <t>6055 Education</t>
  </si>
  <si>
    <t>6100 Insurance</t>
  </si>
  <si>
    <t>6105 Workman's Comp</t>
  </si>
  <si>
    <t>Total for 6100 Insurance</t>
  </si>
  <si>
    <t>6200 Interest paid</t>
  </si>
  <si>
    <t>6201 Interest Paid E12</t>
  </si>
  <si>
    <t>6202 Interest paid UTV</t>
  </si>
  <si>
    <t>6203 Interest paid B14 &amp; B15</t>
  </si>
  <si>
    <t>6204 Interest paid E11</t>
  </si>
  <si>
    <t>Total for 6200 Interest paid</t>
  </si>
  <si>
    <t>6300 Utilities</t>
  </si>
  <si>
    <t>6301 Internet &amp; TV services</t>
  </si>
  <si>
    <t>6302 Garbage Service</t>
  </si>
  <si>
    <t>6303 Power</t>
  </si>
  <si>
    <t>6304 Telephone</t>
  </si>
  <si>
    <t>6305 Mobile Gas</t>
  </si>
  <si>
    <t>Total for 6300 Utilities</t>
  </si>
  <si>
    <t>6400 Office expenses</t>
  </si>
  <si>
    <t>6404 Bank fees &amp; service charges</t>
  </si>
  <si>
    <t>Total for 6400 Office expenses</t>
  </si>
  <si>
    <t>6500 Repairs &amp; maintenance</t>
  </si>
  <si>
    <t>6502 Building &amp; Grounds Maintenance</t>
  </si>
  <si>
    <t>Total for 6500 Repairs &amp; maintenance</t>
  </si>
  <si>
    <t>6600 Supplies</t>
  </si>
  <si>
    <t>6602 Shop Supplies</t>
  </si>
  <si>
    <t>6603 Truck Supplies</t>
  </si>
  <si>
    <t>6605 Groceries and Cleaning Supplies</t>
  </si>
  <si>
    <t>Total for 6600 Supplies</t>
  </si>
  <si>
    <t>Total for Expenses</t>
  </si>
  <si>
    <t>Net Operating Income</t>
  </si>
  <si>
    <t>Other Income</t>
  </si>
  <si>
    <t>Other Expenses</t>
  </si>
  <si>
    <t>6700 Vehicle expenses</t>
  </si>
  <si>
    <t>6702 Vehicle repairs</t>
  </si>
  <si>
    <t>6703 Vehicle gas &amp; fuel</t>
  </si>
  <si>
    <t>Total for 6700 Vehicle expenses</t>
  </si>
  <si>
    <t>Total for Other Expenses</t>
  </si>
  <si>
    <t>Net Other Income</t>
  </si>
  <si>
    <t>Net Income</t>
  </si>
  <si>
    <t>Distribution account</t>
  </si>
  <si>
    <t>Command 1</t>
  </si>
  <si>
    <t>E11</t>
  </si>
  <si>
    <t>E12</t>
  </si>
  <si>
    <t>LM</t>
  </si>
  <si>
    <t>S1</t>
  </si>
  <si>
    <t>S2</t>
  </si>
  <si>
    <t>Support 1</t>
  </si>
  <si>
    <t>T10</t>
  </si>
  <si>
    <t>Not specified</t>
  </si>
  <si>
    <t>Total</t>
  </si>
  <si>
    <t>Cash Basis Tuesday, August 05, 2025 01:36 AM GMTZ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</si>
</sst>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1"/>
    <xf numFmtId="0" fontId="1" fillId="0" borderId="0"/>
    <xf numFmtId="0" fontId="1" fillId="0" borderId="2"/>
  </cellStyleXfs>
  <cellXfs count="17">
    <xf numFmtId="0" fontId="0" fillId="0" borderId="0" xfId="0"/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1" xfId="1" applyFont="1" applyAlignment="1">
      <alignment horizontal="center" wrapText="1"/>
    </xf>
    <xf numFmtId="0" fontId="2" fillId="0" borderId="0" xfId="0" applyFont="1" applyAlignment="1">
      <alignment wrapText="1"/>
    </xf>
    <xf numFmtId="4" fontId="3" fillId="0" borderId="2" xfId="0" applyNumberFormat="1" applyFont="1" applyBorder="1" applyAlignment="1">
      <alignment wrapText="1"/>
    </xf>
    <xf numFmtId="4" fontId="2" fillId="0" borderId="0" xfId="0" applyNumberFormat="1" applyFont="1" applyAlignment="1">
      <alignment wrapText="1"/>
    </xf>
    <xf numFmtId="164" fontId="3" fillId="0" borderId="2" xfId="0" applyNumberFormat="1" applyFont="1" applyBorder="1" applyAlignment="1">
      <alignment wrapText="1"/>
    </xf>
  </cellXfs>
  <cellStyles count="4"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A1:K58"/>
  <sheetViews>
    <sheetView tabSelected="1" topLeftCell="A40" workbookViewId="0">
      <selection sqref="A1:K1"/>
    </sheetView>
  </sheetViews>
  <sheetFormatPr defaultColWidth="11.25" defaultRowHeight="15.75" outlineLevelRow="2" x14ac:dyDescent="0.25"/>
  <cols>
    <col min="1" max="1" width="13.875" style="11" customWidth="1"/>
    <col min="2" max="2" width="6.125" style="11" customWidth="1"/>
    <col min="3" max="3" width="5.375" style="11" customWidth="1"/>
    <col min="4" max="4" width="6" style="11" customWidth="1"/>
    <col min="5" max="5" width="5.5" style="11" customWidth="1"/>
    <col min="6" max="6" width="7" style="11" customWidth="1"/>
    <col min="7" max="8" width="5.75" style="11" customWidth="1"/>
    <col min="9" max="9" width="6.625" style="11" customWidth="1"/>
    <col min="10" max="10" width="8.75" style="11" customWidth="1"/>
    <col min="11" max="11" width="7.75" style="11" customWidth="1"/>
  </cols>
  <sheetData>
    <row r="1" spans="1:11" x14ac:dyDescent="0.25">
      <c r="A1" s="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2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5" spans="1:11" ht="24.75" x14ac:dyDescent="0.25">
      <c r="A5" s="12" t="s">
        <v>52</v>
      </c>
      <c r="B5" s="12" t="s">
        <v>53</v>
      </c>
      <c r="C5" s="12" t="s">
        <v>54</v>
      </c>
      <c r="D5" s="12" t="s">
        <v>55</v>
      </c>
      <c r="E5" s="12" t="s">
        <v>56</v>
      </c>
      <c r="F5" s="12" t="s">
        <v>57</v>
      </c>
      <c r="G5" s="12" t="s">
        <v>58</v>
      </c>
      <c r="H5" s="12" t="s">
        <v>59</v>
      </c>
      <c r="I5" s="12" t="s">
        <v>60</v>
      </c>
      <c r="J5" s="12" t="s">
        <v>61</v>
      </c>
      <c r="K5" s="12" t="s">
        <v>62</v>
      </c>
    </row>
    <row r="6" spans="1:11" x14ac:dyDescent="0.25">
      <c r="A6" s="6" t="s">
        <v>3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outlineLevel="1" x14ac:dyDescent="0.25">
      <c r="A7" s="7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5">
        <f t="shared" ref="K7:K12" si="0">B7+C7+D7+E7+F7+G7+H7+I7+J7</f>
        <v>0</v>
      </c>
    </row>
    <row r="8" spans="1:11" outlineLevel="2" x14ac:dyDescent="0.25">
      <c r="A8" s="8" t="s">
        <v>5</v>
      </c>
      <c r="B8" s="13"/>
      <c r="C8" s="13"/>
      <c r="D8" s="13"/>
      <c r="E8" s="13"/>
      <c r="F8" s="13"/>
      <c r="G8" s="13"/>
      <c r="H8" s="13"/>
      <c r="I8" s="13"/>
      <c r="J8" s="15">
        <v>1263</v>
      </c>
      <c r="K8" s="15">
        <f t="shared" si="0"/>
        <v>1263</v>
      </c>
    </row>
    <row r="9" spans="1:11" outlineLevel="2" x14ac:dyDescent="0.25">
      <c r="A9" s="8" t="s">
        <v>6</v>
      </c>
      <c r="B9" s="13"/>
      <c r="C9" s="13"/>
      <c r="D9" s="13"/>
      <c r="E9" s="13"/>
      <c r="F9" s="13"/>
      <c r="G9" s="13"/>
      <c r="H9" s="13"/>
      <c r="I9" s="13"/>
      <c r="J9" s="15">
        <v>96</v>
      </c>
      <c r="K9" s="15">
        <f t="shared" si="0"/>
        <v>96</v>
      </c>
    </row>
    <row r="10" spans="1:11" outlineLevel="1" x14ac:dyDescent="0.25">
      <c r="A10" s="9" t="s">
        <v>7</v>
      </c>
      <c r="B10" s="14">
        <f t="shared" ref="B10:J10" si="1">B7+B8+B9</f>
        <v>0</v>
      </c>
      <c r="C10" s="14">
        <f t="shared" si="1"/>
        <v>0</v>
      </c>
      <c r="D10" s="14">
        <f t="shared" si="1"/>
        <v>0</v>
      </c>
      <c r="E10" s="14">
        <f t="shared" si="1"/>
        <v>0</v>
      </c>
      <c r="F10" s="14">
        <f t="shared" si="1"/>
        <v>0</v>
      </c>
      <c r="G10" s="14">
        <f t="shared" si="1"/>
        <v>0</v>
      </c>
      <c r="H10" s="14">
        <f t="shared" si="1"/>
        <v>0</v>
      </c>
      <c r="I10" s="14">
        <f t="shared" si="1"/>
        <v>0</v>
      </c>
      <c r="J10" s="14">
        <f t="shared" si="1"/>
        <v>1359</v>
      </c>
      <c r="K10" s="16">
        <f t="shared" si="0"/>
        <v>1359</v>
      </c>
    </row>
    <row r="11" spans="1:11" outlineLevel="1" x14ac:dyDescent="0.25">
      <c r="A11" s="7" t="s">
        <v>8</v>
      </c>
      <c r="B11" s="13"/>
      <c r="C11" s="13"/>
      <c r="D11" s="13"/>
      <c r="E11" s="13"/>
      <c r="F11" s="13"/>
      <c r="G11" s="13"/>
      <c r="H11" s="13"/>
      <c r="I11" s="13"/>
      <c r="J11" s="15">
        <v>5.0199999999999996</v>
      </c>
      <c r="K11" s="15">
        <f t="shared" si="0"/>
        <v>5.0199999999999996</v>
      </c>
    </row>
    <row r="12" spans="1:11" x14ac:dyDescent="0.25">
      <c r="A12" s="10" t="s">
        <v>9</v>
      </c>
      <c r="B12" s="14">
        <f t="shared" ref="B12:J12" si="2">B10+B11</f>
        <v>0</v>
      </c>
      <c r="C12" s="14">
        <f t="shared" si="2"/>
        <v>0</v>
      </c>
      <c r="D12" s="14">
        <f t="shared" si="2"/>
        <v>0</v>
      </c>
      <c r="E12" s="14">
        <f t="shared" si="2"/>
        <v>0</v>
      </c>
      <c r="F12" s="14">
        <f t="shared" si="2"/>
        <v>0</v>
      </c>
      <c r="G12" s="14">
        <f t="shared" si="2"/>
        <v>0</v>
      </c>
      <c r="H12" s="14">
        <f t="shared" si="2"/>
        <v>0</v>
      </c>
      <c r="I12" s="14">
        <f t="shared" si="2"/>
        <v>0</v>
      </c>
      <c r="J12" s="14">
        <f t="shared" si="2"/>
        <v>1364.02</v>
      </c>
      <c r="K12" s="16">
        <f t="shared" si="0"/>
        <v>1364.02</v>
      </c>
    </row>
    <row r="13" spans="1:11" x14ac:dyDescent="0.25">
      <c r="A13" s="6" t="s">
        <v>10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25">
      <c r="A14" s="10" t="s">
        <v>11</v>
      </c>
      <c r="B14" s="14">
        <f t="shared" ref="B14:J14" si="3">B12-B13</f>
        <v>0</v>
      </c>
      <c r="C14" s="14">
        <f t="shared" si="3"/>
        <v>0</v>
      </c>
      <c r="D14" s="14">
        <f t="shared" si="3"/>
        <v>0</v>
      </c>
      <c r="E14" s="14">
        <f t="shared" si="3"/>
        <v>0</v>
      </c>
      <c r="F14" s="14">
        <f t="shared" si="3"/>
        <v>0</v>
      </c>
      <c r="G14" s="14">
        <f t="shared" si="3"/>
        <v>0</v>
      </c>
      <c r="H14" s="14">
        <f t="shared" si="3"/>
        <v>0</v>
      </c>
      <c r="I14" s="14">
        <f t="shared" si="3"/>
        <v>0</v>
      </c>
      <c r="J14" s="14">
        <f t="shared" si="3"/>
        <v>1364.02</v>
      </c>
      <c r="K14" s="16">
        <f>B14+C14+D14+E14+F14+G14+H14+I14+J14</f>
        <v>1364.02</v>
      </c>
    </row>
    <row r="15" spans="1:11" x14ac:dyDescent="0.25">
      <c r="A15" s="6" t="s">
        <v>12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1" outlineLevel="1" x14ac:dyDescent="0.25">
      <c r="A16" s="7" t="s">
        <v>13</v>
      </c>
      <c r="B16" s="13"/>
      <c r="C16" s="13"/>
      <c r="D16" s="13"/>
      <c r="E16" s="13"/>
      <c r="F16" s="13"/>
      <c r="G16" s="13"/>
      <c r="H16" s="13"/>
      <c r="I16" s="13"/>
      <c r="J16" s="15">
        <v>115.31</v>
      </c>
      <c r="K16" s="15">
        <f t="shared" ref="K16:K45" si="4">B16+C16+D16+E16+F16+G16+H16+I16+J16</f>
        <v>115.31</v>
      </c>
    </row>
    <row r="17" spans="1:11" outlineLevel="1" x14ac:dyDescent="0.25">
      <c r="A17" s="7" t="s">
        <v>14</v>
      </c>
      <c r="B17" s="13"/>
      <c r="C17" s="13"/>
      <c r="D17" s="13"/>
      <c r="E17" s="13"/>
      <c r="F17" s="13"/>
      <c r="G17" s="13"/>
      <c r="H17" s="13"/>
      <c r="I17" s="13"/>
      <c r="J17" s="13"/>
      <c r="K17" s="15">
        <f t="shared" si="4"/>
        <v>0</v>
      </c>
    </row>
    <row r="18" spans="1:11" outlineLevel="2" x14ac:dyDescent="0.25">
      <c r="A18" s="8" t="s">
        <v>15</v>
      </c>
      <c r="B18" s="13"/>
      <c r="C18" s="13"/>
      <c r="D18" s="13"/>
      <c r="E18" s="13"/>
      <c r="F18" s="13"/>
      <c r="G18" s="13"/>
      <c r="H18" s="13"/>
      <c r="I18" s="13"/>
      <c r="J18" s="15">
        <v>1224</v>
      </c>
      <c r="K18" s="15">
        <f t="shared" si="4"/>
        <v>1224</v>
      </c>
    </row>
    <row r="19" spans="1:11" outlineLevel="1" x14ac:dyDescent="0.25">
      <c r="A19" s="9" t="s">
        <v>16</v>
      </c>
      <c r="B19" s="14">
        <f t="shared" ref="B19:J19" si="5">B17+B18</f>
        <v>0</v>
      </c>
      <c r="C19" s="14">
        <f t="shared" si="5"/>
        <v>0</v>
      </c>
      <c r="D19" s="14">
        <f t="shared" si="5"/>
        <v>0</v>
      </c>
      <c r="E19" s="14">
        <f t="shared" si="5"/>
        <v>0</v>
      </c>
      <c r="F19" s="14">
        <f t="shared" si="5"/>
        <v>0</v>
      </c>
      <c r="G19" s="14">
        <f t="shared" si="5"/>
        <v>0</v>
      </c>
      <c r="H19" s="14">
        <f t="shared" si="5"/>
        <v>0</v>
      </c>
      <c r="I19" s="14">
        <f t="shared" si="5"/>
        <v>0</v>
      </c>
      <c r="J19" s="14">
        <f t="shared" si="5"/>
        <v>1224</v>
      </c>
      <c r="K19" s="16">
        <f t="shared" si="4"/>
        <v>1224</v>
      </c>
    </row>
    <row r="20" spans="1:11" outlineLevel="1" x14ac:dyDescent="0.25">
      <c r="A20" s="7" t="s">
        <v>17</v>
      </c>
      <c r="B20" s="13"/>
      <c r="C20" s="13"/>
      <c r="D20" s="13"/>
      <c r="E20" s="13"/>
      <c r="F20" s="13"/>
      <c r="G20" s="13"/>
      <c r="H20" s="13"/>
      <c r="I20" s="13"/>
      <c r="J20" s="13"/>
      <c r="K20" s="15">
        <f t="shared" si="4"/>
        <v>0</v>
      </c>
    </row>
    <row r="21" spans="1:11" outlineLevel="2" x14ac:dyDescent="0.25">
      <c r="A21" s="8" t="s">
        <v>18</v>
      </c>
      <c r="B21" s="13"/>
      <c r="C21" s="13"/>
      <c r="D21" s="13"/>
      <c r="E21" s="13"/>
      <c r="F21" s="13"/>
      <c r="G21" s="13"/>
      <c r="H21" s="13"/>
      <c r="I21" s="13"/>
      <c r="J21" s="15">
        <v>364.23</v>
      </c>
      <c r="K21" s="15">
        <f t="shared" si="4"/>
        <v>364.23</v>
      </c>
    </row>
    <row r="22" spans="1:11" outlineLevel="2" x14ac:dyDescent="0.25">
      <c r="A22" s="8" t="s">
        <v>19</v>
      </c>
      <c r="B22" s="13"/>
      <c r="C22" s="13"/>
      <c r="D22" s="13"/>
      <c r="E22" s="13"/>
      <c r="F22" s="13"/>
      <c r="G22" s="13"/>
      <c r="H22" s="13"/>
      <c r="I22" s="13"/>
      <c r="J22" s="15">
        <v>132.24</v>
      </c>
      <c r="K22" s="15">
        <f t="shared" si="4"/>
        <v>132.24</v>
      </c>
    </row>
    <row r="23" spans="1:11" outlineLevel="2" x14ac:dyDescent="0.25">
      <c r="A23" s="8" t="s">
        <v>20</v>
      </c>
      <c r="B23" s="13"/>
      <c r="C23" s="13"/>
      <c r="D23" s="13"/>
      <c r="E23" s="13"/>
      <c r="F23" s="13"/>
      <c r="G23" s="13"/>
      <c r="H23" s="13"/>
      <c r="I23" s="13"/>
      <c r="J23" s="15">
        <v>351.85</v>
      </c>
      <c r="K23" s="15">
        <f t="shared" si="4"/>
        <v>351.85</v>
      </c>
    </row>
    <row r="24" spans="1:11" outlineLevel="2" x14ac:dyDescent="0.25">
      <c r="A24" s="8" t="s">
        <v>21</v>
      </c>
      <c r="B24" s="13"/>
      <c r="C24" s="13"/>
      <c r="D24" s="13"/>
      <c r="E24" s="13"/>
      <c r="F24" s="13"/>
      <c r="G24" s="13"/>
      <c r="H24" s="13"/>
      <c r="I24" s="13"/>
      <c r="J24" s="15">
        <v>575.03</v>
      </c>
      <c r="K24" s="15">
        <f t="shared" si="4"/>
        <v>575.03</v>
      </c>
    </row>
    <row r="25" spans="1:11" outlineLevel="1" x14ac:dyDescent="0.25">
      <c r="A25" s="9" t="s">
        <v>22</v>
      </c>
      <c r="B25" s="14">
        <f t="shared" ref="B25:J25" si="6">B20+B21+B22+B23+B24</f>
        <v>0</v>
      </c>
      <c r="C25" s="14">
        <f t="shared" si="6"/>
        <v>0</v>
      </c>
      <c r="D25" s="14">
        <f t="shared" si="6"/>
        <v>0</v>
      </c>
      <c r="E25" s="14">
        <f t="shared" si="6"/>
        <v>0</v>
      </c>
      <c r="F25" s="14">
        <f t="shared" si="6"/>
        <v>0</v>
      </c>
      <c r="G25" s="14">
        <f t="shared" si="6"/>
        <v>0</v>
      </c>
      <c r="H25" s="14">
        <f t="shared" si="6"/>
        <v>0</v>
      </c>
      <c r="I25" s="14">
        <f t="shared" si="6"/>
        <v>0</v>
      </c>
      <c r="J25" s="14">
        <f t="shared" si="6"/>
        <v>1423.35</v>
      </c>
      <c r="K25" s="16">
        <f t="shared" si="4"/>
        <v>1423.35</v>
      </c>
    </row>
    <row r="26" spans="1:11" outlineLevel="1" x14ac:dyDescent="0.25">
      <c r="A26" s="7" t="s">
        <v>23</v>
      </c>
      <c r="B26" s="13"/>
      <c r="C26" s="13"/>
      <c r="D26" s="13"/>
      <c r="E26" s="13"/>
      <c r="F26" s="13"/>
      <c r="G26" s="13"/>
      <c r="H26" s="13"/>
      <c r="I26" s="13"/>
      <c r="J26" s="13"/>
      <c r="K26" s="15">
        <f t="shared" si="4"/>
        <v>0</v>
      </c>
    </row>
    <row r="27" spans="1:11" outlineLevel="2" x14ac:dyDescent="0.25">
      <c r="A27" s="8" t="s">
        <v>24</v>
      </c>
      <c r="B27" s="13"/>
      <c r="C27" s="13"/>
      <c r="D27" s="13"/>
      <c r="E27" s="13"/>
      <c r="F27" s="13"/>
      <c r="G27" s="13"/>
      <c r="H27" s="13"/>
      <c r="I27" s="13"/>
      <c r="J27" s="15">
        <v>279.89</v>
      </c>
      <c r="K27" s="15">
        <f t="shared" si="4"/>
        <v>279.89</v>
      </c>
    </row>
    <row r="28" spans="1:11" outlineLevel="2" x14ac:dyDescent="0.25">
      <c r="A28" s="8" t="s">
        <v>25</v>
      </c>
      <c r="B28" s="13"/>
      <c r="C28" s="13"/>
      <c r="D28" s="13"/>
      <c r="E28" s="13"/>
      <c r="F28" s="13"/>
      <c r="G28" s="13"/>
      <c r="H28" s="13"/>
      <c r="I28" s="13"/>
      <c r="J28" s="15">
        <v>200.3</v>
      </c>
      <c r="K28" s="15">
        <f t="shared" si="4"/>
        <v>200.3</v>
      </c>
    </row>
    <row r="29" spans="1:11" outlineLevel="2" x14ac:dyDescent="0.25">
      <c r="A29" s="8" t="s">
        <v>26</v>
      </c>
      <c r="B29" s="13"/>
      <c r="C29" s="13"/>
      <c r="D29" s="13"/>
      <c r="E29" s="13"/>
      <c r="F29" s="13"/>
      <c r="G29" s="13"/>
      <c r="H29" s="13"/>
      <c r="I29" s="13"/>
      <c r="J29" s="15">
        <v>594.74</v>
      </c>
      <c r="K29" s="15">
        <f t="shared" si="4"/>
        <v>594.74</v>
      </c>
    </row>
    <row r="30" spans="1:11" outlineLevel="2" x14ac:dyDescent="0.25">
      <c r="A30" s="8" t="s">
        <v>27</v>
      </c>
      <c r="B30" s="13"/>
      <c r="C30" s="13"/>
      <c r="D30" s="13"/>
      <c r="E30" s="13"/>
      <c r="F30" s="13"/>
      <c r="G30" s="13"/>
      <c r="H30" s="13"/>
      <c r="I30" s="13"/>
      <c r="J30" s="15">
        <v>42.85</v>
      </c>
      <c r="K30" s="15">
        <f t="shared" si="4"/>
        <v>42.85</v>
      </c>
    </row>
    <row r="31" spans="1:11" outlineLevel="2" x14ac:dyDescent="0.25">
      <c r="A31" s="8" t="s">
        <v>28</v>
      </c>
      <c r="B31" s="13"/>
      <c r="C31" s="13"/>
      <c r="D31" s="13"/>
      <c r="E31" s="13"/>
      <c r="F31" s="13"/>
      <c r="G31" s="13"/>
      <c r="H31" s="13"/>
      <c r="I31" s="13"/>
      <c r="J31" s="15">
        <v>50.92</v>
      </c>
      <c r="K31" s="15">
        <f t="shared" si="4"/>
        <v>50.92</v>
      </c>
    </row>
    <row r="32" spans="1:11" outlineLevel="1" x14ac:dyDescent="0.25">
      <c r="A32" s="9" t="s">
        <v>29</v>
      </c>
      <c r="B32" s="14">
        <f t="shared" ref="B32:J32" si="7">B26+B27+B28+B29+B30+B31</f>
        <v>0</v>
      </c>
      <c r="C32" s="14">
        <f t="shared" si="7"/>
        <v>0</v>
      </c>
      <c r="D32" s="14">
        <f t="shared" si="7"/>
        <v>0</v>
      </c>
      <c r="E32" s="14">
        <f t="shared" si="7"/>
        <v>0</v>
      </c>
      <c r="F32" s="14">
        <f t="shared" si="7"/>
        <v>0</v>
      </c>
      <c r="G32" s="14">
        <f t="shared" si="7"/>
        <v>0</v>
      </c>
      <c r="H32" s="14">
        <f t="shared" si="7"/>
        <v>0</v>
      </c>
      <c r="I32" s="14">
        <f t="shared" si="7"/>
        <v>0</v>
      </c>
      <c r="J32" s="14">
        <f t="shared" si="7"/>
        <v>1168.7</v>
      </c>
      <c r="K32" s="16">
        <f t="shared" si="4"/>
        <v>1168.7</v>
      </c>
    </row>
    <row r="33" spans="1:11" outlineLevel="1" x14ac:dyDescent="0.25">
      <c r="A33" s="7" t="s">
        <v>30</v>
      </c>
      <c r="B33" s="13"/>
      <c r="C33" s="13"/>
      <c r="D33" s="13"/>
      <c r="E33" s="13"/>
      <c r="F33" s="13"/>
      <c r="G33" s="13"/>
      <c r="H33" s="13"/>
      <c r="I33" s="13"/>
      <c r="J33" s="13"/>
      <c r="K33" s="15">
        <f t="shared" si="4"/>
        <v>0</v>
      </c>
    </row>
    <row r="34" spans="1:11" outlineLevel="2" x14ac:dyDescent="0.25">
      <c r="A34" s="8" t="s">
        <v>31</v>
      </c>
      <c r="B34" s="13"/>
      <c r="C34" s="13"/>
      <c r="D34" s="13"/>
      <c r="E34" s="13"/>
      <c r="F34" s="13"/>
      <c r="G34" s="13"/>
      <c r="H34" s="13"/>
      <c r="I34" s="13"/>
      <c r="J34" s="15">
        <v>54.31</v>
      </c>
      <c r="K34" s="15">
        <f t="shared" si="4"/>
        <v>54.31</v>
      </c>
    </row>
    <row r="35" spans="1:11" outlineLevel="1" x14ac:dyDescent="0.25">
      <c r="A35" s="9" t="s">
        <v>32</v>
      </c>
      <c r="B35" s="14">
        <f t="shared" ref="B35:J35" si="8">B33+B34</f>
        <v>0</v>
      </c>
      <c r="C35" s="14">
        <f t="shared" si="8"/>
        <v>0</v>
      </c>
      <c r="D35" s="14">
        <f t="shared" si="8"/>
        <v>0</v>
      </c>
      <c r="E35" s="14">
        <f t="shared" si="8"/>
        <v>0</v>
      </c>
      <c r="F35" s="14">
        <f t="shared" si="8"/>
        <v>0</v>
      </c>
      <c r="G35" s="14">
        <f t="shared" si="8"/>
        <v>0</v>
      </c>
      <c r="H35" s="14">
        <f t="shared" si="8"/>
        <v>0</v>
      </c>
      <c r="I35" s="14">
        <f t="shared" si="8"/>
        <v>0</v>
      </c>
      <c r="J35" s="14">
        <f t="shared" si="8"/>
        <v>54.31</v>
      </c>
      <c r="K35" s="16">
        <f t="shared" si="4"/>
        <v>54.31</v>
      </c>
    </row>
    <row r="36" spans="1:11" outlineLevel="1" x14ac:dyDescent="0.25">
      <c r="A36" s="7" t="s">
        <v>33</v>
      </c>
      <c r="B36" s="13"/>
      <c r="C36" s="13"/>
      <c r="D36" s="13"/>
      <c r="E36" s="13"/>
      <c r="F36" s="13"/>
      <c r="G36" s="13"/>
      <c r="H36" s="13"/>
      <c r="I36" s="13"/>
      <c r="J36" s="13"/>
      <c r="K36" s="15">
        <f t="shared" si="4"/>
        <v>0</v>
      </c>
    </row>
    <row r="37" spans="1:11" outlineLevel="2" x14ac:dyDescent="0.25">
      <c r="A37" s="8" t="s">
        <v>34</v>
      </c>
      <c r="B37" s="13"/>
      <c r="C37" s="13"/>
      <c r="D37" s="13"/>
      <c r="E37" s="13"/>
      <c r="F37" s="13"/>
      <c r="G37" s="13"/>
      <c r="H37" s="13"/>
      <c r="I37" s="13"/>
      <c r="J37" s="15">
        <v>231.75</v>
      </c>
      <c r="K37" s="15">
        <f t="shared" si="4"/>
        <v>231.75</v>
      </c>
    </row>
    <row r="38" spans="1:11" outlineLevel="1" x14ac:dyDescent="0.25">
      <c r="A38" s="9" t="s">
        <v>35</v>
      </c>
      <c r="B38" s="14">
        <f t="shared" ref="B38:J38" si="9">B36+B37</f>
        <v>0</v>
      </c>
      <c r="C38" s="14">
        <f t="shared" si="9"/>
        <v>0</v>
      </c>
      <c r="D38" s="14">
        <f t="shared" si="9"/>
        <v>0</v>
      </c>
      <c r="E38" s="14">
        <f t="shared" si="9"/>
        <v>0</v>
      </c>
      <c r="F38" s="14">
        <f t="shared" si="9"/>
        <v>0</v>
      </c>
      <c r="G38" s="14">
        <f t="shared" si="9"/>
        <v>0</v>
      </c>
      <c r="H38" s="14">
        <f t="shared" si="9"/>
        <v>0</v>
      </c>
      <c r="I38" s="14">
        <f t="shared" si="9"/>
        <v>0</v>
      </c>
      <c r="J38" s="14">
        <f t="shared" si="9"/>
        <v>231.75</v>
      </c>
      <c r="K38" s="16">
        <f t="shared" si="4"/>
        <v>231.75</v>
      </c>
    </row>
    <row r="39" spans="1:11" outlineLevel="1" x14ac:dyDescent="0.25">
      <c r="A39" s="7" t="s">
        <v>36</v>
      </c>
      <c r="B39" s="13"/>
      <c r="C39" s="13"/>
      <c r="D39" s="13"/>
      <c r="E39" s="13"/>
      <c r="F39" s="13"/>
      <c r="G39" s="13"/>
      <c r="H39" s="13"/>
      <c r="I39" s="13"/>
      <c r="J39" s="13"/>
      <c r="K39" s="15">
        <f t="shared" si="4"/>
        <v>0</v>
      </c>
    </row>
    <row r="40" spans="1:11" outlineLevel="2" x14ac:dyDescent="0.25">
      <c r="A40" s="8" t="s">
        <v>37</v>
      </c>
      <c r="B40" s="13"/>
      <c r="C40" s="13"/>
      <c r="D40" s="13"/>
      <c r="E40" s="13"/>
      <c r="F40" s="13"/>
      <c r="G40" s="13"/>
      <c r="H40" s="13"/>
      <c r="I40" s="13"/>
      <c r="J40" s="15">
        <v>560.34</v>
      </c>
      <c r="K40" s="15">
        <f t="shared" si="4"/>
        <v>560.34</v>
      </c>
    </row>
    <row r="41" spans="1:11" outlineLevel="2" x14ac:dyDescent="0.25">
      <c r="A41" s="8" t="s">
        <v>38</v>
      </c>
      <c r="B41" s="13"/>
      <c r="C41" s="13"/>
      <c r="D41" s="13"/>
      <c r="E41" s="13"/>
      <c r="F41" s="13"/>
      <c r="G41" s="13"/>
      <c r="H41" s="13"/>
      <c r="I41" s="13"/>
      <c r="J41" s="15">
        <v>109.95</v>
      </c>
      <c r="K41" s="15">
        <f t="shared" si="4"/>
        <v>109.95</v>
      </c>
    </row>
    <row r="42" spans="1:11" outlineLevel="2" x14ac:dyDescent="0.25">
      <c r="A42" s="8" t="s">
        <v>39</v>
      </c>
      <c r="B42" s="13"/>
      <c r="C42" s="13"/>
      <c r="D42" s="13"/>
      <c r="E42" s="13"/>
      <c r="F42" s="13"/>
      <c r="G42" s="13"/>
      <c r="H42" s="13"/>
      <c r="I42" s="13"/>
      <c r="J42" s="15">
        <v>348.15</v>
      </c>
      <c r="K42" s="15">
        <f t="shared" si="4"/>
        <v>348.15</v>
      </c>
    </row>
    <row r="43" spans="1:11" outlineLevel="1" x14ac:dyDescent="0.25">
      <c r="A43" s="9" t="s">
        <v>40</v>
      </c>
      <c r="B43" s="14">
        <f t="shared" ref="B43:J43" si="10">B39+B40+B41+B42</f>
        <v>0</v>
      </c>
      <c r="C43" s="14">
        <f t="shared" si="10"/>
        <v>0</v>
      </c>
      <c r="D43" s="14">
        <f t="shared" si="10"/>
        <v>0</v>
      </c>
      <c r="E43" s="14">
        <f t="shared" si="10"/>
        <v>0</v>
      </c>
      <c r="F43" s="14">
        <f t="shared" si="10"/>
        <v>0</v>
      </c>
      <c r="G43" s="14">
        <f t="shared" si="10"/>
        <v>0</v>
      </c>
      <c r="H43" s="14">
        <f t="shared" si="10"/>
        <v>0</v>
      </c>
      <c r="I43" s="14">
        <f t="shared" si="10"/>
        <v>0</v>
      </c>
      <c r="J43" s="14">
        <f t="shared" si="10"/>
        <v>1018.44</v>
      </c>
      <c r="K43" s="16">
        <f t="shared" si="4"/>
        <v>1018.44</v>
      </c>
    </row>
    <row r="44" spans="1:11" x14ac:dyDescent="0.25">
      <c r="A44" s="10" t="s">
        <v>41</v>
      </c>
      <c r="B44" s="14">
        <f t="shared" ref="B44:J44" si="11">B16+B19+B25+B32+B35+B38+B43</f>
        <v>0</v>
      </c>
      <c r="C44" s="14">
        <f t="shared" si="11"/>
        <v>0</v>
      </c>
      <c r="D44" s="14">
        <f t="shared" si="11"/>
        <v>0</v>
      </c>
      <c r="E44" s="14">
        <f t="shared" si="11"/>
        <v>0</v>
      </c>
      <c r="F44" s="14">
        <f t="shared" si="11"/>
        <v>0</v>
      </c>
      <c r="G44" s="14">
        <f t="shared" si="11"/>
        <v>0</v>
      </c>
      <c r="H44" s="14">
        <f t="shared" si="11"/>
        <v>0</v>
      </c>
      <c r="I44" s="14">
        <f t="shared" si="11"/>
        <v>0</v>
      </c>
      <c r="J44" s="14">
        <f t="shared" si="11"/>
        <v>5235.8600000000006</v>
      </c>
      <c r="K44" s="16">
        <f t="shared" si="4"/>
        <v>5235.8600000000006</v>
      </c>
    </row>
    <row r="45" spans="1:11" x14ac:dyDescent="0.25">
      <c r="A45" s="10" t="s">
        <v>42</v>
      </c>
      <c r="B45" s="14">
        <f t="shared" ref="B45:J45" si="12">B14-B44</f>
        <v>0</v>
      </c>
      <c r="C45" s="14">
        <f t="shared" si="12"/>
        <v>0</v>
      </c>
      <c r="D45" s="14">
        <f t="shared" si="12"/>
        <v>0</v>
      </c>
      <c r="E45" s="14">
        <f t="shared" si="12"/>
        <v>0</v>
      </c>
      <c r="F45" s="14">
        <f t="shared" si="12"/>
        <v>0</v>
      </c>
      <c r="G45" s="14">
        <f t="shared" si="12"/>
        <v>0</v>
      </c>
      <c r="H45" s="14">
        <f t="shared" si="12"/>
        <v>0</v>
      </c>
      <c r="I45" s="14">
        <f t="shared" si="12"/>
        <v>0</v>
      </c>
      <c r="J45" s="14">
        <f t="shared" si="12"/>
        <v>-3871.8400000000006</v>
      </c>
      <c r="K45" s="16">
        <f t="shared" si="4"/>
        <v>-3871.8400000000006</v>
      </c>
    </row>
    <row r="46" spans="1:11" x14ac:dyDescent="0.25">
      <c r="A46" s="6" t="s">
        <v>43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x14ac:dyDescent="0.25">
      <c r="A47" s="6" t="s">
        <v>44</v>
      </c>
      <c r="B47" s="13"/>
      <c r="C47" s="13"/>
      <c r="D47" s="13"/>
      <c r="E47" s="13"/>
      <c r="F47" s="13"/>
      <c r="G47" s="13"/>
      <c r="H47" s="13"/>
      <c r="I47" s="13"/>
      <c r="J47" s="13"/>
    </row>
    <row r="48" spans="1:11" outlineLevel="1" x14ac:dyDescent="0.25">
      <c r="A48" s="7" t="s">
        <v>45</v>
      </c>
      <c r="B48" s="13"/>
      <c r="C48" s="13"/>
      <c r="D48" s="13"/>
      <c r="E48" s="13"/>
      <c r="F48" s="13"/>
      <c r="G48" s="13"/>
      <c r="H48" s="13"/>
      <c r="I48" s="13"/>
      <c r="J48" s="13"/>
      <c r="K48" s="15">
        <f t="shared" ref="K48:K54" si="13">B48+C48+D48+E48+F48+G48+H48+I48+J48</f>
        <v>0</v>
      </c>
    </row>
    <row r="49" spans="1:11" outlineLevel="2" x14ac:dyDescent="0.25">
      <c r="A49" s="8" t="s">
        <v>46</v>
      </c>
      <c r="B49" s="13"/>
      <c r="C49" s="13"/>
      <c r="D49" s="13"/>
      <c r="E49" s="13"/>
      <c r="F49" s="15">
        <v>127.29</v>
      </c>
      <c r="G49" s="13"/>
      <c r="H49" s="13"/>
      <c r="I49" s="15">
        <v>1315.9</v>
      </c>
      <c r="J49" s="13"/>
      <c r="K49" s="15">
        <f t="shared" si="13"/>
        <v>1443.19</v>
      </c>
    </row>
    <row r="50" spans="1:11" outlineLevel="2" x14ac:dyDescent="0.25">
      <c r="A50" s="8" t="s">
        <v>47</v>
      </c>
      <c r="B50" s="15">
        <v>70.11</v>
      </c>
      <c r="C50" s="15">
        <v>38.78</v>
      </c>
      <c r="D50" s="15">
        <v>125.29</v>
      </c>
      <c r="E50" s="15">
        <v>10.38</v>
      </c>
      <c r="F50" s="15">
        <v>82</v>
      </c>
      <c r="G50" s="15">
        <v>80</v>
      </c>
      <c r="H50" s="15">
        <v>40.01</v>
      </c>
      <c r="I50" s="15">
        <v>73.760000000000005</v>
      </c>
      <c r="J50" s="15">
        <v>50</v>
      </c>
      <c r="K50" s="15">
        <f t="shared" si="13"/>
        <v>570.33000000000004</v>
      </c>
    </row>
    <row r="51" spans="1:11" outlineLevel="1" x14ac:dyDescent="0.25">
      <c r="A51" s="9" t="s">
        <v>48</v>
      </c>
      <c r="B51" s="14">
        <f t="shared" ref="B51:J51" si="14">B48+B49+B50</f>
        <v>70.11</v>
      </c>
      <c r="C51" s="14">
        <f t="shared" si="14"/>
        <v>38.78</v>
      </c>
      <c r="D51" s="14">
        <f t="shared" si="14"/>
        <v>125.29</v>
      </c>
      <c r="E51" s="14">
        <f t="shared" si="14"/>
        <v>10.38</v>
      </c>
      <c r="F51" s="14">
        <f t="shared" si="14"/>
        <v>209.29000000000002</v>
      </c>
      <c r="G51" s="14">
        <f t="shared" si="14"/>
        <v>80</v>
      </c>
      <c r="H51" s="14">
        <f t="shared" si="14"/>
        <v>40.01</v>
      </c>
      <c r="I51" s="14">
        <f t="shared" si="14"/>
        <v>1389.66</v>
      </c>
      <c r="J51" s="14">
        <f t="shared" si="14"/>
        <v>50</v>
      </c>
      <c r="K51" s="16">
        <f t="shared" si="13"/>
        <v>2013.52</v>
      </c>
    </row>
    <row r="52" spans="1:11" x14ac:dyDescent="0.25">
      <c r="A52" s="10" t="s">
        <v>49</v>
      </c>
      <c r="B52" s="14">
        <f t="shared" ref="B52:J52" si="15">B51</f>
        <v>70.11</v>
      </c>
      <c r="C52" s="14">
        <f t="shared" si="15"/>
        <v>38.78</v>
      </c>
      <c r="D52" s="14">
        <f t="shared" si="15"/>
        <v>125.29</v>
      </c>
      <c r="E52" s="14">
        <f t="shared" si="15"/>
        <v>10.38</v>
      </c>
      <c r="F52" s="14">
        <f t="shared" si="15"/>
        <v>209.29000000000002</v>
      </c>
      <c r="G52" s="14">
        <f t="shared" si="15"/>
        <v>80</v>
      </c>
      <c r="H52" s="14">
        <f t="shared" si="15"/>
        <v>40.01</v>
      </c>
      <c r="I52" s="14">
        <f t="shared" si="15"/>
        <v>1389.66</v>
      </c>
      <c r="J52" s="14">
        <f t="shared" si="15"/>
        <v>50</v>
      </c>
      <c r="K52" s="16">
        <f t="shared" si="13"/>
        <v>2013.52</v>
      </c>
    </row>
    <row r="53" spans="1:11" x14ac:dyDescent="0.25">
      <c r="A53" s="10" t="s">
        <v>50</v>
      </c>
      <c r="B53" s="14">
        <f t="shared" ref="B53:J53" si="16">B46-B52</f>
        <v>-70.11</v>
      </c>
      <c r="C53" s="14">
        <f t="shared" si="16"/>
        <v>-38.78</v>
      </c>
      <c r="D53" s="14">
        <f t="shared" si="16"/>
        <v>-125.29</v>
      </c>
      <c r="E53" s="14">
        <f t="shared" si="16"/>
        <v>-10.38</v>
      </c>
      <c r="F53" s="14">
        <f t="shared" si="16"/>
        <v>-209.29000000000002</v>
      </c>
      <c r="G53" s="14">
        <f t="shared" si="16"/>
        <v>-80</v>
      </c>
      <c r="H53" s="14">
        <f t="shared" si="16"/>
        <v>-40.01</v>
      </c>
      <c r="I53" s="14">
        <f t="shared" si="16"/>
        <v>-1389.66</v>
      </c>
      <c r="J53" s="14">
        <f t="shared" si="16"/>
        <v>-50</v>
      </c>
      <c r="K53" s="16">
        <f t="shared" si="13"/>
        <v>-2013.52</v>
      </c>
    </row>
    <row r="54" spans="1:11" x14ac:dyDescent="0.25">
      <c r="A54" s="10" t="s">
        <v>51</v>
      </c>
      <c r="B54" s="14">
        <f t="shared" ref="B54:J54" si="17">B45+B53</f>
        <v>-70.11</v>
      </c>
      <c r="C54" s="14">
        <f t="shared" si="17"/>
        <v>-38.78</v>
      </c>
      <c r="D54" s="14">
        <f t="shared" si="17"/>
        <v>-125.29</v>
      </c>
      <c r="E54" s="14">
        <f t="shared" si="17"/>
        <v>-10.38</v>
      </c>
      <c r="F54" s="14">
        <f t="shared" si="17"/>
        <v>-209.29000000000002</v>
      </c>
      <c r="G54" s="14">
        <f t="shared" si="17"/>
        <v>-80</v>
      </c>
      <c r="H54" s="14">
        <f t="shared" si="17"/>
        <v>-40.01</v>
      </c>
      <c r="I54" s="14">
        <f t="shared" si="17"/>
        <v>-1389.66</v>
      </c>
      <c r="J54" s="14">
        <f t="shared" si="17"/>
        <v>-3921.8400000000006</v>
      </c>
      <c r="K54" s="16">
        <f t="shared" si="13"/>
        <v>-5885.3600000000006</v>
      </c>
    </row>
    <row r="58" spans="1:11" x14ac:dyDescent="0.25">
      <c r="A58" s="1" t="s">
        <v>63</v>
      </c>
      <c r="B58" s="4"/>
      <c r="C58" s="4"/>
      <c r="D58" s="4"/>
      <c r="E58" s="4"/>
      <c r="F58" s="4"/>
      <c r="G58" s="4"/>
      <c r="H58" s="4"/>
      <c r="I58" s="4"/>
      <c r="J58" s="4"/>
      <c r="K58" s="4"/>
    </row>
  </sheetData>
  <mergeCells count="4">
    <mergeCell ref="A1:K1"/>
    <mergeCell ref="A2:K2"/>
    <mergeCell ref="A3:K3"/>
    <mergeCell ref="A58:K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Marisa Felps</cp:lastModifiedBy>
  <cp:lastPrinted>2025-08-05T01:40:45Z</cp:lastPrinted>
  <dcterms:created xsi:type="dcterms:W3CDTF">2022-03-24T08:55:57Z</dcterms:created>
  <dcterms:modified xsi:type="dcterms:W3CDTF">2025-08-05T01:41:47Z</dcterms:modified>
  <cp:category/>
</cp:coreProperties>
</file>